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4 ИНФОРМАЦИЯ НА САЙТ\2026 год\Исполнение район 2026\"/>
    </mc:Choice>
  </mc:AlternateContent>
  <xr:revisionPtr revIDLastSave="0" documentId="13_ncr:1_{405DBBF2-22C1-4B91-8613-4C3C1B73EA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91029"/>
</workbook>
</file>

<file path=xl/calcChain.xml><?xml version="1.0" encoding="utf-8"?>
<calcChain xmlns="http://schemas.openxmlformats.org/spreadsheetml/2006/main">
  <c r="D96" i="1" l="1"/>
  <c r="B112" i="1"/>
  <c r="B33" i="1"/>
  <c r="B32" i="1" s="1"/>
  <c r="B31" i="1" s="1"/>
  <c r="B25" i="1"/>
  <c r="B19" i="1"/>
  <c r="B14" i="1"/>
  <c r="B12" i="1"/>
  <c r="B11" i="1" s="1"/>
  <c r="B9" i="1"/>
  <c r="B8" i="1" s="1"/>
  <c r="B42" i="1" s="1"/>
  <c r="F52" i="1" l="1"/>
  <c r="D52" i="1"/>
  <c r="D83" i="1"/>
  <c r="H55" i="1"/>
  <c r="I55" i="1"/>
  <c r="H53" i="1"/>
  <c r="I53" i="1"/>
  <c r="F25" i="1" l="1"/>
  <c r="I22" i="1" l="1"/>
  <c r="H37" i="1"/>
  <c r="D112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1" i="1"/>
  <c r="I44" i="1"/>
  <c r="I45" i="1"/>
  <c r="I46" i="1"/>
  <c r="I47" i="1"/>
  <c r="I48" i="1"/>
  <c r="I49" i="1"/>
  <c r="I51" i="1"/>
  <c r="I54" i="1"/>
  <c r="I57" i="1"/>
  <c r="I58" i="1"/>
  <c r="I59" i="1"/>
  <c r="I61" i="1"/>
  <c r="I62" i="1"/>
  <c r="I63" i="1"/>
  <c r="I65" i="1"/>
  <c r="I66" i="1"/>
  <c r="I67" i="1"/>
  <c r="I68" i="1"/>
  <c r="I69" i="1"/>
  <c r="I70" i="1"/>
  <c r="I72" i="1"/>
  <c r="I74" i="1"/>
  <c r="I75" i="1"/>
  <c r="I76" i="1"/>
  <c r="I77" i="1"/>
  <c r="I79" i="1"/>
  <c r="I80" i="1"/>
  <c r="I82" i="1"/>
  <c r="I84" i="1"/>
  <c r="I86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3" i="1"/>
  <c r="F32" i="1" s="1"/>
  <c r="D33" i="1"/>
  <c r="D25" i="1"/>
  <c r="I25" i="1" s="1"/>
  <c r="F19" i="1"/>
  <c r="D19" i="1"/>
  <c r="F9" i="1"/>
  <c r="D9" i="1"/>
  <c r="F14" i="1"/>
  <c r="D14" i="1"/>
  <c r="F12" i="1"/>
  <c r="F11" i="1" s="1"/>
  <c r="D12" i="1"/>
  <c r="D11" i="1" s="1"/>
  <c r="F8" i="1" l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6" i="1"/>
  <c r="H44" i="1"/>
  <c r="H46" i="1"/>
  <c r="H48" i="1"/>
  <c r="H51" i="1"/>
  <c r="H57" i="1"/>
  <c r="H58" i="1"/>
  <c r="H59" i="1"/>
  <c r="H61" i="1"/>
  <c r="H62" i="1"/>
  <c r="H63" i="1"/>
  <c r="H65" i="1"/>
  <c r="H66" i="1"/>
  <c r="H67" i="1"/>
  <c r="H68" i="1"/>
  <c r="H69" i="1"/>
  <c r="H70" i="1"/>
  <c r="H72" i="1"/>
  <c r="H74" i="1"/>
  <c r="H75" i="1"/>
  <c r="H76" i="1"/>
  <c r="H77" i="1"/>
  <c r="H79" i="1"/>
  <c r="H80" i="1"/>
  <c r="H82" i="1"/>
  <c r="H84" i="1"/>
  <c r="H86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49" i="1"/>
  <c r="H54" i="1"/>
  <c r="H47" i="1"/>
  <c r="H45" i="1"/>
  <c r="F85" i="1"/>
  <c r="D85" i="1"/>
  <c r="F83" i="1"/>
  <c r="F81" i="1"/>
  <c r="D81" i="1"/>
  <c r="F78" i="1"/>
  <c r="D78" i="1"/>
  <c r="F73" i="1"/>
  <c r="D73" i="1"/>
  <c r="F71" i="1"/>
  <c r="D71" i="1"/>
  <c r="F64" i="1"/>
  <c r="D64" i="1"/>
  <c r="F60" i="1"/>
  <c r="D60" i="1"/>
  <c r="F56" i="1"/>
  <c r="D56" i="1"/>
  <c r="I52" i="1"/>
  <c r="F50" i="1"/>
  <c r="F43" i="1"/>
  <c r="D50" i="1"/>
  <c r="D43" i="1"/>
  <c r="H8" i="1" l="1"/>
  <c r="I50" i="1"/>
  <c r="I71" i="1"/>
  <c r="I83" i="1"/>
  <c r="F42" i="1"/>
  <c r="I96" i="1"/>
  <c r="I8" i="1"/>
  <c r="I60" i="1"/>
  <c r="I78" i="1"/>
  <c r="I43" i="1"/>
  <c r="I56" i="1"/>
  <c r="I64" i="1"/>
  <c r="I73" i="1"/>
  <c r="I81" i="1"/>
  <c r="I85" i="1"/>
  <c r="D31" i="1"/>
  <c r="I31" i="1" s="1"/>
  <c r="H32" i="1"/>
  <c r="H31" i="1"/>
  <c r="B96" i="1"/>
  <c r="H96" i="1" s="1"/>
  <c r="B85" i="1"/>
  <c r="H85" i="1" s="1"/>
  <c r="B83" i="1"/>
  <c r="H83" i="1" s="1"/>
  <c r="B81" i="1"/>
  <c r="H81" i="1" s="1"/>
  <c r="B78" i="1"/>
  <c r="H78" i="1" s="1"/>
  <c r="B73" i="1"/>
  <c r="H73" i="1" s="1"/>
  <c r="B71" i="1"/>
  <c r="H71" i="1" s="1"/>
  <c r="B64" i="1"/>
  <c r="H64" i="1" s="1"/>
  <c r="B60" i="1"/>
  <c r="H60" i="1" s="1"/>
  <c r="B56" i="1"/>
  <c r="H56" i="1" s="1"/>
  <c r="B52" i="1"/>
  <c r="H52" i="1" s="1"/>
  <c r="B50" i="1"/>
  <c r="H50" i="1" s="1"/>
  <c r="B43" i="1"/>
  <c r="H43" i="1" s="1"/>
  <c r="D88" i="1"/>
  <c r="F88" i="1"/>
  <c r="E53" i="1" l="1"/>
  <c r="E55" i="1"/>
  <c r="G53" i="1"/>
  <c r="G55" i="1"/>
  <c r="I88" i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G81" i="1"/>
  <c r="G64" i="1"/>
  <c r="G45" i="1"/>
  <c r="E43" i="1"/>
  <c r="G79" i="1"/>
  <c r="G85" i="1"/>
  <c r="G76" i="1"/>
  <c r="G84" i="1"/>
  <c r="G75" i="1"/>
  <c r="G44" i="1"/>
  <c r="G60" i="1"/>
  <c r="G58" i="1"/>
  <c r="G87" i="1"/>
  <c r="G80" i="1"/>
  <c r="G68" i="1"/>
  <c r="G50" i="1"/>
  <c r="F102" i="1"/>
  <c r="F112" i="1" s="1"/>
  <c r="G83" i="1"/>
  <c r="G77" i="1"/>
  <c r="G66" i="1"/>
  <c r="G56" i="1"/>
  <c r="G86" i="1"/>
  <c r="G82" i="1"/>
  <c r="G78" i="1"/>
  <c r="G70" i="1"/>
  <c r="G62" i="1"/>
  <c r="G52" i="1"/>
  <c r="G48" i="1"/>
  <c r="G46" i="1"/>
  <c r="E70" i="1"/>
  <c r="E80" i="1"/>
  <c r="E82" i="1"/>
  <c r="E67" i="1"/>
  <c r="E61" i="1"/>
  <c r="E56" i="1"/>
  <c r="E74" i="1"/>
  <c r="G74" i="1" s="1"/>
  <c r="E92" i="1"/>
  <c r="G92" i="1" s="1"/>
  <c r="E73" i="1"/>
  <c r="G73" i="1" s="1"/>
  <c r="E68" i="1"/>
  <c r="E64" i="1"/>
  <c r="E51" i="1"/>
  <c r="E84" i="1"/>
  <c r="E76" i="1"/>
  <c r="E72" i="1"/>
  <c r="G72" i="1" s="1"/>
  <c r="E69" i="1"/>
  <c r="E63" i="1"/>
  <c r="E54" i="1"/>
  <c r="E45" i="1"/>
  <c r="E99" i="1"/>
  <c r="G99" i="1" s="1"/>
  <c r="E86" i="1"/>
  <c r="E78" i="1"/>
  <c r="E71" i="1"/>
  <c r="E66" i="1"/>
  <c r="E58" i="1"/>
  <c r="E48" i="1"/>
  <c r="E96" i="1"/>
  <c r="G96" i="1" s="1"/>
  <c r="E46" i="1"/>
  <c r="E98" i="1"/>
  <c r="G98" i="1" s="1"/>
  <c r="E95" i="1"/>
  <c r="G95" i="1" s="1"/>
  <c r="E91" i="1"/>
  <c r="G91" i="1" s="1"/>
  <c r="E65" i="1"/>
  <c r="E60" i="1"/>
  <c r="E57" i="1"/>
  <c r="E50" i="1"/>
  <c r="E47" i="1"/>
  <c r="E101" i="1"/>
  <c r="G101" i="1" s="1"/>
  <c r="E94" i="1"/>
  <c r="G94" i="1" s="1"/>
  <c r="E90" i="1"/>
  <c r="G90" i="1" s="1"/>
  <c r="E62" i="1"/>
  <c r="E59" i="1"/>
  <c r="E52" i="1"/>
  <c r="E49" i="1"/>
  <c r="E44" i="1"/>
  <c r="E100" i="1"/>
  <c r="G100" i="1" s="1"/>
  <c r="E97" i="1"/>
  <c r="G97" i="1" s="1"/>
  <c r="E93" i="1"/>
  <c r="G93" i="1" s="1"/>
  <c r="E89" i="1"/>
  <c r="G89" i="1" s="1"/>
  <c r="B88" i="1"/>
  <c r="G43" i="1"/>
  <c r="E87" i="1"/>
  <c r="E85" i="1"/>
  <c r="E83" i="1"/>
  <c r="E81" i="1"/>
  <c r="E79" i="1"/>
  <c r="E77" i="1"/>
  <c r="E75" i="1"/>
  <c r="G71" i="1"/>
  <c r="G69" i="1"/>
  <c r="G67" i="1"/>
  <c r="G65" i="1"/>
  <c r="G63" i="1"/>
  <c r="G61" i="1"/>
  <c r="G59" i="1"/>
  <c r="G57" i="1"/>
  <c r="G54" i="1"/>
  <c r="G51" i="1"/>
  <c r="G49" i="1"/>
  <c r="G47" i="1"/>
  <c r="C53" i="1" l="1"/>
  <c r="C55" i="1"/>
  <c r="D102" i="1"/>
  <c r="C36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8" i="1"/>
  <c r="C101" i="1"/>
  <c r="C90" i="1"/>
  <c r="C57" i="1"/>
  <c r="C89" i="1"/>
  <c r="C91" i="1"/>
  <c r="C43" i="1"/>
  <c r="C58" i="1"/>
  <c r="C54" i="1"/>
  <c r="C73" i="1"/>
  <c r="C50" i="1"/>
  <c r="C64" i="1"/>
  <c r="C76" i="1"/>
  <c r="C77" i="1"/>
  <c r="C94" i="1"/>
  <c r="C61" i="1"/>
  <c r="C84" i="1"/>
  <c r="C86" i="1"/>
  <c r="C99" i="1"/>
  <c r="C49" i="1"/>
  <c r="C68" i="1"/>
  <c r="C92" i="1"/>
  <c r="C44" i="1"/>
  <c r="C46" i="1"/>
  <c r="C70" i="1"/>
  <c r="C93" i="1"/>
  <c r="C45" i="1"/>
  <c r="C60" i="1"/>
  <c r="C82" i="1"/>
  <c r="C56" i="1"/>
  <c r="C85" i="1"/>
  <c r="C69" i="1"/>
  <c r="C51" i="1"/>
  <c r="C72" i="1"/>
  <c r="C74" i="1"/>
  <c r="C97" i="1"/>
  <c r="C62" i="1"/>
  <c r="C52" i="1"/>
  <c r="C75" i="1"/>
  <c r="C98" i="1"/>
  <c r="C63" i="1"/>
  <c r="C66" i="1"/>
  <c r="C87" i="1"/>
  <c r="C78" i="1"/>
  <c r="C81" i="1"/>
  <c r="C65" i="1"/>
  <c r="C47" i="1"/>
  <c r="C96" i="1"/>
  <c r="C79" i="1"/>
  <c r="B102" i="1"/>
  <c r="C83" i="1"/>
  <c r="C59" i="1"/>
  <c r="C80" i="1"/>
  <c r="C67" i="1"/>
  <c r="C48" i="1"/>
  <c r="C71" i="1"/>
  <c r="C95" i="1"/>
  <c r="C100" i="1"/>
  <c r="C42" i="1" l="1"/>
  <c r="C88" i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<sst xmlns="http://schemas.openxmlformats.org/spreadsheetml/2006/main" count="119" uniqueCount="117">
  <si>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</si>
  <si>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</si>
  <si>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</si>
  <si>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</si>
  <si>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</si>
  <si>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</si>
  <si>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</si>
  <si>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</si>
  <si>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</si>
  <si>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</si>
  <si>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</si>
  <si>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</si>
  <si>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</si>
  <si>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</si>
  <si>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</si>
  <si>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</si>
  <si>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</si>
  <si>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</si>
  <si>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</si>
  <si>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</si>
  <si>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</si>
  <si>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</si>
  <si>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</si>
  <si>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</si>
  <si>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</si>
  <si>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</si>
  <si>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</si>
  <si>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</si>
  <si>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</si>
  <si>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</si>
  <si>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</si>
  <si>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</si>
  <si>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</si>
  <si>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</si>
  <si>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</si>
  <si>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</si>
  <si>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</si>
  <si>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</si>
  <si>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</si>
  <si>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</si>
  <si>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</si>
  <si>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</si>
  <si>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</si>
  <si>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</si>
  <si>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</si>
  <si>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</si>
  <si>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</si>
  <si>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</si>
  <si>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</si>
  <si>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</si>
  <si>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</si>
  <si>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</si>
  <si>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</si>
  <si>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</si>
  <si>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</si>
  <si>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</si>
  <si>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</si>
  <si>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</si>
  <si>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</si>
  <si>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</si>
  <si>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</si>
  <si>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</si>
  <si>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</si>
  <si>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</si>
  <si>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</si>
  <si>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</si>
  <si>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</si>
  <si>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</si>
  <si>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</si>
  <si>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</si>
  <si>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</si>
  <si>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</si>
  <si>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</si>
  <si>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</si>
  <si>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</si>
  <si>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</si>
  <si>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</si>
  <si>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</si>
  <si>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</si>
  <si>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</si>
  <si>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</si>
  <si>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</si>
  <si>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</si>
  <si>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</si>
  <si>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</si>
  <si>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</si>
  <si>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</si>
  <si>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</si>
  <si>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</si>
  <si>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</si>
  <si>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</si>
  <si>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</si>
  <si>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</si>
  <si>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</si>
  <si>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</si>
  <si>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</si>
  <si>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</si>
  <si>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</si>
  <si>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</si>
  <si>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</si>
  <si>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</si>
  <si>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</si>
  <si>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</si>
  <si>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</si>
  <si>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</si>
  <si>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</si>
  <si>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</si>
  <si>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</si>
  <si>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</si>
  <si>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</si>
  <si>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</si>
  <si>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</si>
  <si>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Другие вопросы в области национальной безопасности и правоохранительной деятельности</t>
  </si>
  <si>
    <t>Информация об исполнении бюджета Пряжинского национального муниципального района за январь - май 2026 года</t>
  </si>
  <si>
    <t>Факт на 01.06.2025 (отчетный) год</t>
  </si>
  <si>
    <t>План на 2026 год по состоянию на 01.06.2026 (текущий) год</t>
  </si>
  <si>
    <t>Факт на 01.06.2026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</si>
</sst>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gt;=0.005]#,##0.00;[&lt;=-0.005]\-#,##0.00;#,##0.00"/>
    <numFmt numFmtId="165" formatCode="[&gt;=0.005]#,##0;[&lt;=-0.005]\-#,##0;#,##0"/>
    <numFmt numFmtId="166" formatCode="#,##0.0_ ;\-#,##0.0\ "/>
    <numFmt numFmtId="167" formatCode="[&gt;=0.005]#,##0.0;[&lt;=-0.005]\-#,##0.0;#,##0.0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vertical="top"/>
    </xf>
    <xf numFmtId="167" fontId="3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A100" workbookViewId="0">
      <selection activeCell="F107" sqref="F107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2" t="s">
        <v>113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114</v>
      </c>
      <c r="C5" s="11" t="s">
        <v>2</v>
      </c>
      <c r="D5" s="2" t="s">
        <v>115</v>
      </c>
      <c r="E5" s="2" t="s">
        <v>2</v>
      </c>
      <c r="F5" s="2" t="s">
        <v>116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3" t="s">
        <v>7</v>
      </c>
      <c r="B7" s="24"/>
      <c r="C7" s="24"/>
      <c r="D7" s="24"/>
      <c r="E7" s="24"/>
      <c r="F7" s="24"/>
      <c r="G7" s="24"/>
      <c r="H7" s="24"/>
      <c r="I7" s="25"/>
    </row>
    <row r="8" spans="1:9" ht="26.25" customHeight="1" x14ac:dyDescent="0.25">
      <c r="A8" s="3" t="s">
        <v>8</v>
      </c>
      <c r="B8" s="15">
        <f>B9+B11+B14+B19+B22+B23+B24+B25+B27+B28+B29+B30</f>
        <v>86953</v>
      </c>
      <c r="C8" s="15">
        <f>B8/B42*100</f>
        <v>32.997237359401325</v>
      </c>
      <c r="D8" s="15">
        <f>D9+D11+D14+D19+D22+D23+D24+D25+D27+D28+D29+D30</f>
        <v>252139.20000000004</v>
      </c>
      <c r="E8" s="15">
        <f>D8/D42*100</f>
        <v>24.885940721449799</v>
      </c>
      <c r="F8" s="15">
        <f t="shared" ref="F8" si="0">F9+F11+F14+F19+F22+F23+F24+F25+F27+F28+F29+F30</f>
        <v>96276.9</v>
      </c>
      <c r="G8" s="10">
        <f>F8/F42*100</f>
        <v>33.179721120082547</v>
      </c>
      <c r="H8" s="10">
        <f>F8/B8*100-100</f>
        <v>10.722919278230762</v>
      </c>
      <c r="I8" s="10">
        <f>F8/D8*100</f>
        <v>38.184026918464077</v>
      </c>
    </row>
    <row r="9" spans="1:9" ht="26.25" customHeight="1" x14ac:dyDescent="0.25">
      <c r="A9" s="3" t="s">
        <v>9</v>
      </c>
      <c r="B9" s="15">
        <f>B10</f>
        <v>53791</v>
      </c>
      <c r="C9" s="15">
        <f>B9/B42*100</f>
        <v>20.41280225868638</v>
      </c>
      <c r="D9" s="15">
        <f>D10</f>
        <v>183793</v>
      </c>
      <c r="E9" s="15">
        <f>D9/D42*100</f>
        <v>18.140224538736625</v>
      </c>
      <c r="F9" s="15">
        <f>F10</f>
        <v>72264.5</v>
      </c>
      <c r="G9" s="10">
        <f>F9/F42*100</f>
        <v>24.904374329483037</v>
      </c>
      <c r="H9" s="10">
        <f t="shared" ref="H9:H42" si="1">F9/B9*100-100</f>
        <v>34.343105724005881</v>
      </c>
      <c r="I9" s="10">
        <f t="shared" ref="I9:I42" si="2">F9/D9*100</f>
        <v>39.318418002861918</v>
      </c>
    </row>
    <row r="10" spans="1:9" ht="26.25" customHeight="1" x14ac:dyDescent="0.25">
      <c r="A10" s="3" t="s">
        <v>10</v>
      </c>
      <c r="B10" s="15">
        <v>53791</v>
      </c>
      <c r="C10" s="15">
        <f>B10/B42*100</f>
        <v>20.41280225868638</v>
      </c>
      <c r="D10" s="15">
        <v>183793</v>
      </c>
      <c r="E10" s="15">
        <f>D10/D42*100</f>
        <v>18.140224538736625</v>
      </c>
      <c r="F10" s="15">
        <v>72264.5</v>
      </c>
      <c r="G10" s="10">
        <f>F10/F42*100</f>
        <v>24.904374329483037</v>
      </c>
      <c r="H10" s="10">
        <f t="shared" si="1"/>
        <v>34.343105724005881</v>
      </c>
      <c r="I10" s="10">
        <f t="shared" si="2"/>
        <v>39.318418002861918</v>
      </c>
    </row>
    <row r="11" spans="1:9" ht="64.5" customHeight="1" x14ac:dyDescent="0.25">
      <c r="A11" s="3" t="s">
        <v>11</v>
      </c>
      <c r="B11" s="15">
        <f>B12</f>
        <v>1452</v>
      </c>
      <c r="C11" s="15">
        <f>B11/B42*100</f>
        <v>0.55101018533978963</v>
      </c>
      <c r="D11" s="15">
        <f>D12</f>
        <v>3954.2</v>
      </c>
      <c r="E11" s="15">
        <f>D11/D42*100</f>
        <v>0.39027642984810285</v>
      </c>
      <c r="F11" s="15">
        <f>F12</f>
        <v>1458.5</v>
      </c>
      <c r="G11" s="10">
        <f>F11/F42*100</f>
        <v>0.5026400232417163</v>
      </c>
      <c r="H11" s="10">
        <f t="shared" si="1"/>
        <v>0.44765840220387076</v>
      </c>
      <c r="I11" s="10">
        <f t="shared" si="2"/>
        <v>36.884831318597946</v>
      </c>
    </row>
    <row r="12" spans="1:9" ht="26.25" customHeight="1" x14ac:dyDescent="0.25">
      <c r="A12" s="3" t="s">
        <v>12</v>
      </c>
      <c r="B12" s="15">
        <f>B13</f>
        <v>1452</v>
      </c>
      <c r="C12" s="15">
        <f>B12/B42*100</f>
        <v>0.55101018533978963</v>
      </c>
      <c r="D12" s="15">
        <f>D13</f>
        <v>3954.2</v>
      </c>
      <c r="E12" s="15">
        <f>D12/D42*100</f>
        <v>0.39027642984810285</v>
      </c>
      <c r="F12" s="15">
        <f>F13</f>
        <v>1458.5</v>
      </c>
      <c r="G12" s="10">
        <f>F12/F42*100</f>
        <v>0.5026400232417163</v>
      </c>
      <c r="H12" s="10">
        <f t="shared" si="1"/>
        <v>0.44765840220387076</v>
      </c>
      <c r="I12" s="10">
        <f t="shared" si="2"/>
        <v>36.884831318597946</v>
      </c>
    </row>
    <row r="13" spans="1:9" ht="26.25" customHeight="1" x14ac:dyDescent="0.25">
      <c r="A13" s="3" t="s">
        <v>13</v>
      </c>
      <c r="B13" s="15">
        <v>1452</v>
      </c>
      <c r="C13" s="15">
        <f>B13/B42*100</f>
        <v>0.55101018533978963</v>
      </c>
      <c r="D13" s="15">
        <v>3954.2</v>
      </c>
      <c r="E13" s="15">
        <f>D13/D42*100</f>
        <v>0.39027642984810285</v>
      </c>
      <c r="F13" s="15">
        <v>1458.5</v>
      </c>
      <c r="G13" s="10">
        <f>F13/F42*100</f>
        <v>0.5026400232417163</v>
      </c>
      <c r="H13" s="10">
        <f t="shared" si="1"/>
        <v>0.44765840220387076</v>
      </c>
      <c r="I13" s="10">
        <f t="shared" si="2"/>
        <v>36.884831318597946</v>
      </c>
    </row>
    <row r="14" spans="1:9" ht="26.25" customHeight="1" x14ac:dyDescent="0.25">
      <c r="A14" s="3" t="s">
        <v>14</v>
      </c>
      <c r="B14" s="15">
        <f>B15+B16+B17+B18</f>
        <v>3620</v>
      </c>
      <c r="C14" s="15">
        <f>B14/B42*100</f>
        <v>1.3737306273622856</v>
      </c>
      <c r="D14" s="15">
        <f>D15+D16+D17+D18</f>
        <v>6440</v>
      </c>
      <c r="E14" s="15">
        <f>D14/D42*100</f>
        <v>0.63562293465727138</v>
      </c>
      <c r="F14" s="15">
        <f>F15+F16+F17+F18</f>
        <v>2521.6999999999998</v>
      </c>
      <c r="G14" s="10">
        <f>F14/F42*100</f>
        <v>0.86904857498020982</v>
      </c>
      <c r="H14" s="10">
        <f t="shared" si="1"/>
        <v>-30.339779005524875</v>
      </c>
      <c r="I14" s="10">
        <f t="shared" si="2"/>
        <v>39.156832298136649</v>
      </c>
    </row>
    <row r="15" spans="1:9" ht="39" customHeight="1" x14ac:dyDescent="0.25">
      <c r="A15" s="3" t="s">
        <v>15</v>
      </c>
      <c r="B15" s="15">
        <v>1320</v>
      </c>
      <c r="C15" s="15">
        <f>B15/B42*100</f>
        <v>0.50091835030889964</v>
      </c>
      <c r="D15" s="15">
        <v>3540</v>
      </c>
      <c r="E15" s="15">
        <f>D15/D42*100</f>
        <v>0.34939521563458703</v>
      </c>
      <c r="F15" s="15">
        <v>1626.7</v>
      </c>
      <c r="G15" s="10">
        <f>F15/F42*100</f>
        <v>0.56060646267212888</v>
      </c>
      <c r="H15" s="10">
        <f t="shared" si="1"/>
        <v>23.234848484848499</v>
      </c>
      <c r="I15" s="10">
        <f t="shared" si="2"/>
        <v>45.951977401129945</v>
      </c>
    </row>
    <row r="16" spans="1:9" ht="39" customHeight="1" x14ac:dyDescent="0.25">
      <c r="A16" s="3" t="s">
        <v>103</v>
      </c>
      <c r="B16" s="15">
        <v>0</v>
      </c>
      <c r="C16" s="15">
        <f>B16/B42*100</f>
        <v>0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 t="e">
        <f t="shared" si="1"/>
        <v>#DIV/0!</v>
      </c>
      <c r="I16" s="10"/>
    </row>
    <row r="17" spans="1:9" ht="39" customHeight="1" x14ac:dyDescent="0.25">
      <c r="A17" s="3" t="s">
        <v>104</v>
      </c>
      <c r="B17" s="15">
        <v>1225</v>
      </c>
      <c r="C17" s="15">
        <f>B17/B42*100</f>
        <v>0.46486740843060764</v>
      </c>
      <c r="D17" s="15">
        <v>1400</v>
      </c>
      <c r="E17" s="15">
        <f>D17/D42*100</f>
        <v>0.13817889883853726</v>
      </c>
      <c r="F17" s="15">
        <v>400.5</v>
      </c>
      <c r="G17" s="10">
        <f>F17/F42*100</f>
        <v>0.13802353740713569</v>
      </c>
      <c r="H17" s="10"/>
      <c r="I17" s="10">
        <f t="shared" si="2"/>
        <v>28.607142857142858</v>
      </c>
    </row>
    <row r="18" spans="1:9" ht="38.25" customHeight="1" x14ac:dyDescent="0.25">
      <c r="A18" s="3" t="s">
        <v>105</v>
      </c>
      <c r="B18" s="15">
        <v>1075</v>
      </c>
      <c r="C18" s="15">
        <f>B18/B42*100</f>
        <v>0.40794486862277812</v>
      </c>
      <c r="D18" s="15">
        <v>1500</v>
      </c>
      <c r="E18" s="15">
        <f>D18/D42*100</f>
        <v>0.14804882018414706</v>
      </c>
      <c r="F18" s="15">
        <v>494.5</v>
      </c>
      <c r="G18" s="10">
        <f>F18/F42*100</f>
        <v>0.17041857490094531</v>
      </c>
      <c r="H18" s="10">
        <f t="shared" si="1"/>
        <v>-54</v>
      </c>
      <c r="I18" s="10">
        <f t="shared" si="2"/>
        <v>32.966666666666669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25">
      <c r="A22" s="3" t="s">
        <v>17</v>
      </c>
      <c r="B22" s="15">
        <v>2974</v>
      </c>
      <c r="C22" s="15">
        <f>B22/B42*100</f>
        <v>1.1285842225898997</v>
      </c>
      <c r="D22" s="15">
        <v>7250</v>
      </c>
      <c r="E22" s="15">
        <f>D22/D42*100</f>
        <v>0.71556929755671084</v>
      </c>
      <c r="F22" s="15">
        <v>2581.1999999999998</v>
      </c>
      <c r="G22" s="10">
        <f>F22/F42*100</f>
        <v>0.88955394445767444</v>
      </c>
      <c r="H22" s="10">
        <f t="shared" si="1"/>
        <v>-13.207800941492948</v>
      </c>
      <c r="I22" s="10">
        <f t="shared" si="2"/>
        <v>35.602758620689649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25">
      <c r="A24" s="3" t="s">
        <v>19</v>
      </c>
      <c r="B24" s="15">
        <v>10002</v>
      </c>
      <c r="C24" s="15">
        <f>B24/B42*100</f>
        <v>3.7955949543860714</v>
      </c>
      <c r="D24" s="15">
        <v>18405</v>
      </c>
      <c r="E24" s="15">
        <f>D24/D42*100</f>
        <v>1.8165590236594844</v>
      </c>
      <c r="F24" s="15">
        <v>6956.6</v>
      </c>
      <c r="G24" s="10">
        <f>F24/F42*100</f>
        <v>2.3974395513769791</v>
      </c>
      <c r="H24" s="10">
        <f t="shared" si="1"/>
        <v>-30.447910417916418</v>
      </c>
      <c r="I24" s="10">
        <f t="shared" si="2"/>
        <v>37.79733767997827</v>
      </c>
    </row>
    <row r="25" spans="1:9" ht="37.15" customHeight="1" x14ac:dyDescent="0.25">
      <c r="A25" s="3" t="s">
        <v>20</v>
      </c>
      <c r="B25" s="15">
        <f>B26</f>
        <v>352</v>
      </c>
      <c r="C25" s="15">
        <f>B25/B42*100</f>
        <v>0.13357822674903991</v>
      </c>
      <c r="D25" s="15">
        <f>D26</f>
        <v>0</v>
      </c>
      <c r="E25" s="15">
        <f>D25/D42*100</f>
        <v>0</v>
      </c>
      <c r="F25" s="15">
        <f>F26</f>
        <v>0</v>
      </c>
      <c r="G25" s="10">
        <f>F25/F42*100</f>
        <v>0</v>
      </c>
      <c r="H25" s="10"/>
      <c r="I25" s="10" t="e">
        <f t="shared" si="2"/>
        <v>#DIV/0!</v>
      </c>
    </row>
    <row r="26" spans="1:9" ht="39" customHeight="1" x14ac:dyDescent="0.25">
      <c r="A26" s="3" t="s">
        <v>21</v>
      </c>
      <c r="B26" s="15">
        <v>352</v>
      </c>
      <c r="C26" s="15">
        <f>B26/B42*100</f>
        <v>0.13357822674903991</v>
      </c>
      <c r="D26" s="15">
        <v>0</v>
      </c>
      <c r="E26" s="15">
        <f>D26/D42*100</f>
        <v>0</v>
      </c>
      <c r="F26" s="15">
        <v>0</v>
      </c>
      <c r="G26" s="10">
        <f>F26/F42*100</f>
        <v>0</v>
      </c>
      <c r="H26" s="10"/>
      <c r="I26" s="10" t="e">
        <f t="shared" si="2"/>
        <v>#DIV/0!</v>
      </c>
    </row>
    <row r="27" spans="1:9" ht="51.75" customHeight="1" x14ac:dyDescent="0.25">
      <c r="A27" s="3" t="s">
        <v>22</v>
      </c>
      <c r="B27" s="15">
        <v>5131</v>
      </c>
      <c r="C27" s="15">
        <f>B27/B42*100</f>
        <v>1.9471303450264881</v>
      </c>
      <c r="D27" s="15">
        <v>13130</v>
      </c>
      <c r="E27" s="15">
        <f>D27/D42*100</f>
        <v>1.2959206726785673</v>
      </c>
      <c r="F27" s="15">
        <v>6039.9</v>
      </c>
      <c r="G27" s="10">
        <f>F27/F42*100</f>
        <v>2.0815190102006458</v>
      </c>
      <c r="H27" s="10">
        <f t="shared" si="1"/>
        <v>17.713895926719928</v>
      </c>
      <c r="I27" s="10">
        <f t="shared" si="2"/>
        <v>46.000761614622995</v>
      </c>
    </row>
    <row r="28" spans="1:9" ht="39" customHeight="1" x14ac:dyDescent="0.25">
      <c r="A28" s="3" t="s">
        <v>23</v>
      </c>
      <c r="B28" s="15">
        <v>9309</v>
      </c>
      <c r="C28" s="15">
        <f>B28/B42*100</f>
        <v>3.5326128204738989</v>
      </c>
      <c r="D28" s="15">
        <v>16381.2</v>
      </c>
      <c r="E28" s="15">
        <f>D28/D42*100</f>
        <v>1.6168115554670335</v>
      </c>
      <c r="F28" s="15">
        <v>1963</v>
      </c>
      <c r="G28" s="10">
        <f>F28/F42*100</f>
        <v>0.67650487872710952</v>
      </c>
      <c r="H28" s="10">
        <f t="shared" si="1"/>
        <v>-78.912880008593831</v>
      </c>
      <c r="I28" s="10">
        <f t="shared" si="2"/>
        <v>11.983249090420726</v>
      </c>
    </row>
    <row r="29" spans="1:9" ht="26.25" customHeight="1" x14ac:dyDescent="0.25">
      <c r="A29" s="3" t="s">
        <v>24</v>
      </c>
      <c r="B29" s="15">
        <v>257</v>
      </c>
      <c r="C29" s="15">
        <f>B29/B42*100</f>
        <v>9.7527284870747882E-2</v>
      </c>
      <c r="D29" s="15">
        <v>2630.2</v>
      </c>
      <c r="E29" s="15">
        <f>D29/D42*100</f>
        <v>0.25959867123222902</v>
      </c>
      <c r="F29" s="15">
        <v>2449.3000000000002</v>
      </c>
      <c r="G29" s="10">
        <f>F29/F42*100</f>
        <v>0.84409750354880764</v>
      </c>
      <c r="H29" s="10">
        <f t="shared" si="1"/>
        <v>853.03501945525295</v>
      </c>
      <c r="I29" s="10">
        <f t="shared" si="2"/>
        <v>93.122196030720104</v>
      </c>
    </row>
    <row r="30" spans="1:9" ht="26.25" customHeight="1" x14ac:dyDescent="0.25">
      <c r="A30" s="3" t="s">
        <v>25</v>
      </c>
      <c r="B30" s="15">
        <v>65</v>
      </c>
      <c r="C30" s="15">
        <f>B30/B42*100</f>
        <v>2.4666433916726117E-2</v>
      </c>
      <c r="D30" s="15">
        <v>155.6</v>
      </c>
      <c r="E30" s="15">
        <f>D30/D42*100</f>
        <v>1.5357597613768854E-2</v>
      </c>
      <c r="F30" s="15">
        <v>42.2</v>
      </c>
      <c r="G30" s="10">
        <f>F30/F42*100</f>
        <v>1.4543304066369852E-2</v>
      </c>
      <c r="H30" s="10">
        <f t="shared" si="1"/>
        <v>-35.076923076923066</v>
      </c>
      <c r="I30" s="10">
        <f t="shared" si="2"/>
        <v>27.120822622107969</v>
      </c>
    </row>
    <row r="31" spans="1:9" ht="26.25" customHeight="1" x14ac:dyDescent="0.25">
      <c r="A31" s="3" t="s">
        <v>26</v>
      </c>
      <c r="B31" s="15">
        <f t="shared" ref="B31" si="3">B32+B39+B40+B41</f>
        <v>176563</v>
      </c>
      <c r="C31" s="15">
        <f>B31/B42*100</f>
        <v>67.002762640598675</v>
      </c>
      <c r="D31" s="15">
        <f>D32+D39+D40+D41</f>
        <v>761040.1</v>
      </c>
      <c r="E31" s="15">
        <f>D31/D42*100</f>
        <v>75.114059278550201</v>
      </c>
      <c r="F31" s="15">
        <f t="shared" ref="F31" si="4">F32+F39+F40+F41</f>
        <v>193890.99999999997</v>
      </c>
      <c r="G31" s="10">
        <f>F31/F42*100</f>
        <v>66.820278879917453</v>
      </c>
      <c r="H31" s="10">
        <f t="shared" si="1"/>
        <v>9.8140607035448966</v>
      </c>
      <c r="I31" s="10">
        <f t="shared" si="2"/>
        <v>25.477106922486737</v>
      </c>
    </row>
    <row r="32" spans="1:9" ht="64.5" customHeight="1" x14ac:dyDescent="0.25">
      <c r="A32" s="3" t="s">
        <v>27</v>
      </c>
      <c r="B32" s="15">
        <f t="shared" ref="B32" si="5">B33+B36+B37+B38</f>
        <v>176607</v>
      </c>
      <c r="C32" s="15">
        <f>B32/B42*100</f>
        <v>67.019459918942303</v>
      </c>
      <c r="D32" s="15">
        <f>D33+D36+D37+D38</f>
        <v>760850.1</v>
      </c>
      <c r="E32" s="15">
        <f>D32/D42*100</f>
        <v>75.095306427993535</v>
      </c>
      <c r="F32" s="15">
        <f t="shared" ref="F32" si="6">F33+F36+F37+F38</f>
        <v>193610.69999999998</v>
      </c>
      <c r="G32" s="10">
        <f>F32/F42*100</f>
        <v>66.723679635135383</v>
      </c>
      <c r="H32" s="10">
        <f t="shared" si="1"/>
        <v>9.6279875656117611</v>
      </c>
      <c r="I32" s="10">
        <f t="shared" si="2"/>
        <v>25.446628711752812</v>
      </c>
    </row>
    <row r="33" spans="1:9" ht="39" customHeight="1" x14ac:dyDescent="0.25">
      <c r="A33" s="3" t="s">
        <v>28</v>
      </c>
      <c r="B33" s="15">
        <f>B34+B35</f>
        <v>30141</v>
      </c>
      <c r="C33" s="15">
        <f>B33/B42*100</f>
        <v>11.43801514898526</v>
      </c>
      <c r="D33" s="15">
        <f>D34+D35</f>
        <v>73881</v>
      </c>
      <c r="E33" s="15">
        <f>D33/D42*100</f>
        <v>7.2919965893499787</v>
      </c>
      <c r="F33" s="15">
        <f>F34+F35</f>
        <v>30784</v>
      </c>
      <c r="G33" s="10">
        <f>F33/F42*100</f>
        <v>10.609030151164205</v>
      </c>
      <c r="H33" s="10">
        <f t="shared" si="1"/>
        <v>2.1333067914136734</v>
      </c>
      <c r="I33" s="10">
        <f t="shared" si="2"/>
        <v>41.667005048659327</v>
      </c>
    </row>
    <row r="34" spans="1:9" ht="39" customHeight="1" x14ac:dyDescent="0.25">
      <c r="A34" s="3" t="s">
        <v>29</v>
      </c>
      <c r="B34" s="15">
        <v>30141</v>
      </c>
      <c r="C34" s="15">
        <f>B34/B42*100</f>
        <v>11.43801514898526</v>
      </c>
      <c r="D34" s="15">
        <v>73881</v>
      </c>
      <c r="E34" s="15">
        <f>D34/D42*100</f>
        <v>7.2919965893499787</v>
      </c>
      <c r="F34" s="15">
        <v>30784</v>
      </c>
      <c r="G34" s="10">
        <f>F34/F42*100</f>
        <v>10.609030151164205</v>
      </c>
      <c r="H34" s="10">
        <f t="shared" si="1"/>
        <v>2.1333067914136734</v>
      </c>
      <c r="I34" s="10">
        <f t="shared" si="2"/>
        <v>41.667005048659327</v>
      </c>
    </row>
    <row r="35" spans="1:9" ht="38.25" customHeight="1" x14ac:dyDescent="0.25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25">
      <c r="A36" s="18" t="s">
        <v>109</v>
      </c>
      <c r="B36" s="15">
        <v>18409</v>
      </c>
      <c r="C36" s="15">
        <f>B36/B42*100</f>
        <v>6.9859135688155565</v>
      </c>
      <c r="D36" s="15">
        <v>331450.2</v>
      </c>
      <c r="E36" s="15">
        <f>D36/D42*100</f>
        <v>32.713874039866383</v>
      </c>
      <c r="F36" s="15">
        <v>13488.5</v>
      </c>
      <c r="G36" s="10">
        <f>F36/F42*100</f>
        <v>4.648515566332458</v>
      </c>
      <c r="H36" s="10"/>
      <c r="I36" s="10">
        <f t="shared" si="2"/>
        <v>4.0695404618853752</v>
      </c>
    </row>
    <row r="37" spans="1:9" ht="39" customHeight="1" x14ac:dyDescent="0.25">
      <c r="A37" s="18" t="s">
        <v>110</v>
      </c>
      <c r="B37" s="15">
        <v>120515</v>
      </c>
      <c r="C37" s="15">
        <f>B37/B42*100</f>
        <v>45.733465899603821</v>
      </c>
      <c r="D37" s="15">
        <v>320958.8</v>
      </c>
      <c r="E37" s="15">
        <f>D37/D42*100</f>
        <v>31.678381111813081</v>
      </c>
      <c r="F37" s="15">
        <v>140565.29999999999</v>
      </c>
      <c r="G37" s="10">
        <f>F37/F42*100</f>
        <v>48.442746423708485</v>
      </c>
      <c r="H37" s="10">
        <f t="shared" si="1"/>
        <v>16.637182093515321</v>
      </c>
      <c r="I37" s="10">
        <f t="shared" si="2"/>
        <v>43.795434180337161</v>
      </c>
    </row>
    <row r="38" spans="1:9" ht="26.25" customHeight="1" x14ac:dyDescent="0.25">
      <c r="A38" s="3" t="s">
        <v>30</v>
      </c>
      <c r="B38" s="15">
        <v>7542</v>
      </c>
      <c r="C38" s="15">
        <f>B38/B42*100</f>
        <v>2.8620653015376676</v>
      </c>
      <c r="D38" s="15">
        <v>34560.1</v>
      </c>
      <c r="E38" s="15">
        <f>D38/D42*100</f>
        <v>3.4110546869640941</v>
      </c>
      <c r="F38" s="15">
        <v>8772.9</v>
      </c>
      <c r="G38" s="10">
        <f>F38/F42*100</f>
        <v>3.0233874939302385</v>
      </c>
      <c r="H38" s="10"/>
      <c r="I38" s="10"/>
    </row>
    <row r="39" spans="1:9" ht="26.25" customHeight="1" x14ac:dyDescent="0.25">
      <c r="A39" s="3" t="s">
        <v>31</v>
      </c>
      <c r="B39" s="15">
        <v>0</v>
      </c>
      <c r="C39" s="15">
        <f>B39/B42*100</f>
        <v>0</v>
      </c>
      <c r="D39" s="15">
        <v>300</v>
      </c>
      <c r="E39" s="15">
        <f>D39/D42*100</f>
        <v>2.9609764036829415E-2</v>
      </c>
      <c r="F39" s="15">
        <v>300</v>
      </c>
      <c r="G39" s="10">
        <f>F39/F42*100</f>
        <v>0.10338841753343496</v>
      </c>
      <c r="H39" s="10"/>
      <c r="I39" s="10"/>
    </row>
    <row r="40" spans="1:9" ht="64.5" customHeight="1" x14ac:dyDescent="0.25">
      <c r="A40" s="3" t="s">
        <v>32</v>
      </c>
      <c r="B40" s="15">
        <v>0</v>
      </c>
      <c r="C40" s="15">
        <f>B40/B42*100</f>
        <v>0</v>
      </c>
      <c r="D40" s="15">
        <v>14</v>
      </c>
      <c r="E40" s="15">
        <f>D40/D42*100</f>
        <v>1.3817889883853726E-3</v>
      </c>
      <c r="F40" s="15">
        <v>14</v>
      </c>
      <c r="G40" s="10">
        <f>F40/F42*100</f>
        <v>4.824792818226965E-3</v>
      </c>
      <c r="H40" s="10"/>
      <c r="I40" s="10"/>
    </row>
    <row r="41" spans="1:9" ht="39" customHeight="1" x14ac:dyDescent="0.25">
      <c r="A41" s="3" t="s">
        <v>33</v>
      </c>
      <c r="B41" s="15">
        <v>-44</v>
      </c>
      <c r="C41" s="15">
        <f>B41/B42*100</f>
        <v>-1.6697278343629988E-2</v>
      </c>
      <c r="D41" s="15">
        <v>-124</v>
      </c>
      <c r="E41" s="15">
        <f>D41/D42*100</f>
        <v>-1.2238702468556156E-2</v>
      </c>
      <c r="F41" s="15">
        <v>-33.700000000000003</v>
      </c>
      <c r="G41" s="10">
        <f>F41/F42*100</f>
        <v>-1.1613965569589196E-2</v>
      </c>
      <c r="H41" s="10">
        <f t="shared" si="1"/>
        <v>-23.409090909090907</v>
      </c>
      <c r="I41" s="10">
        <f t="shared" si="2"/>
        <v>27.177419354838712</v>
      </c>
    </row>
    <row r="42" spans="1:9" s="14" customFormat="1" ht="15" customHeight="1" x14ac:dyDescent="0.25">
      <c r="A42" s="12" t="s">
        <v>34</v>
      </c>
      <c r="B42" s="16">
        <f>B8+B31</f>
        <v>263516</v>
      </c>
      <c r="C42" s="13">
        <f>C31+C8</f>
        <v>100</v>
      </c>
      <c r="D42" s="16">
        <f>D8+D31</f>
        <v>1013179.3</v>
      </c>
      <c r="E42" s="16">
        <f>SUM(E8,E31)</f>
        <v>100</v>
      </c>
      <c r="F42" s="16">
        <f>F8+F31</f>
        <v>290167.89999999997</v>
      </c>
      <c r="G42" s="13">
        <f>G31+G8</f>
        <v>100</v>
      </c>
      <c r="H42" s="10">
        <f t="shared" si="1"/>
        <v>10.113958924695268</v>
      </c>
      <c r="I42" s="10">
        <f t="shared" si="2"/>
        <v>28.639343500207708</v>
      </c>
    </row>
    <row r="43" spans="1:9" ht="26.25" customHeight="1" x14ac:dyDescent="0.25">
      <c r="A43" s="3" t="s">
        <v>35</v>
      </c>
      <c r="B43" s="17">
        <f>SUM(B44:B49)</f>
        <v>23187.3</v>
      </c>
      <c r="C43" s="9">
        <f>B43/B88*100</f>
        <v>9.3306388429143468</v>
      </c>
      <c r="D43" s="17">
        <f>SUM(D44:D49)</f>
        <v>109720.6</v>
      </c>
      <c r="E43" s="9">
        <f>D43/D88*100</f>
        <v>10.005882025714941</v>
      </c>
      <c r="F43" s="17">
        <f>SUM(F44:F49)</f>
        <v>35622.1</v>
      </c>
      <c r="G43" s="9">
        <f>F43/F88*100</f>
        <v>11.496024875389081</v>
      </c>
      <c r="H43" s="9">
        <f>F43/B43*100-100</f>
        <v>53.627632367718519</v>
      </c>
      <c r="I43" s="10">
        <f t="shared" ref="I43:I73" si="7">F43/D43*100</f>
        <v>32.466191398880426</v>
      </c>
    </row>
    <row r="44" spans="1:9" ht="78" customHeight="1" x14ac:dyDescent="0.25">
      <c r="A44" s="3" t="s">
        <v>36</v>
      </c>
      <c r="B44" s="29">
        <v>173</v>
      </c>
      <c r="C44" s="9">
        <f>B44/B88*100</f>
        <v>6.9615717216932646E-2</v>
      </c>
      <c r="D44" s="17">
        <v>574</v>
      </c>
      <c r="E44" s="9">
        <f>D44/D88*100</f>
        <v>5.2345469153106852E-2</v>
      </c>
      <c r="F44" s="17">
        <v>191.3</v>
      </c>
      <c r="G44" s="9">
        <f>F44/F88*100</f>
        <v>6.1736662315302338E-2</v>
      </c>
      <c r="H44" s="9">
        <f>F44/B44*100-100</f>
        <v>10.57803468208094</v>
      </c>
      <c r="I44" s="10">
        <f t="shared" si="7"/>
        <v>33.327526132404181</v>
      </c>
    </row>
    <row r="45" spans="1:9" ht="111.75" customHeight="1" x14ac:dyDescent="0.25">
      <c r="A45" s="3" t="s">
        <v>37</v>
      </c>
      <c r="B45" s="29">
        <v>7607.2</v>
      </c>
      <c r="C45" s="9">
        <f>B45/B88*100</f>
        <v>3.0611600231945082</v>
      </c>
      <c r="D45" s="17">
        <v>32457.1</v>
      </c>
      <c r="E45" s="9">
        <f>D45/D88*100</f>
        <v>2.9598991756956519</v>
      </c>
      <c r="F45" s="17">
        <v>10623.8</v>
      </c>
      <c r="G45" s="9">
        <f>F45/F88*100</f>
        <v>3.4285308578427021</v>
      </c>
      <c r="H45" s="9">
        <f>F45/B45*100-100</f>
        <v>39.654537806288772</v>
      </c>
      <c r="I45" s="10">
        <f t="shared" si="7"/>
        <v>32.731821388848665</v>
      </c>
    </row>
    <row r="46" spans="1:9" ht="15" customHeight="1" x14ac:dyDescent="0.25">
      <c r="A46" s="3" t="s">
        <v>38</v>
      </c>
      <c r="B46" s="29">
        <v>0</v>
      </c>
      <c r="C46" s="9">
        <f>B46/B88*100</f>
        <v>0</v>
      </c>
      <c r="D46" s="17">
        <v>17.899999999999999</v>
      </c>
      <c r="E46" s="9">
        <f>D46/D88*100</f>
        <v>1.632376128642182E-3</v>
      </c>
      <c r="F46" s="17">
        <v>0</v>
      </c>
      <c r="G46" s="9">
        <f>F46/F88*100</f>
        <v>0</v>
      </c>
      <c r="H46" s="9" t="e">
        <f t="shared" ref="H46:H48" si="8">F46/B46*100-100</f>
        <v>#DIV/0!</v>
      </c>
      <c r="I46" s="10">
        <f t="shared" si="7"/>
        <v>0</v>
      </c>
    </row>
    <row r="47" spans="1:9" ht="64.5" customHeight="1" x14ac:dyDescent="0.25">
      <c r="A47" s="3" t="s">
        <v>39</v>
      </c>
      <c r="B47" s="29">
        <v>3364.6</v>
      </c>
      <c r="C47" s="9">
        <f>B47/B88*100</f>
        <v>1.3539250991219165</v>
      </c>
      <c r="D47" s="17">
        <v>11203.7</v>
      </c>
      <c r="E47" s="9">
        <f>D47/D88*100</f>
        <v>1.0217124263948838</v>
      </c>
      <c r="F47" s="17">
        <v>3816.4</v>
      </c>
      <c r="G47" s="9">
        <f>F47/F88*100</f>
        <v>1.2316351179305793</v>
      </c>
      <c r="H47" s="9">
        <f t="shared" si="8"/>
        <v>13.428044938477086</v>
      </c>
      <c r="I47" s="10">
        <f t="shared" si="7"/>
        <v>34.063746797932822</v>
      </c>
    </row>
    <row r="48" spans="1:9" ht="15" customHeight="1" x14ac:dyDescent="0.25">
      <c r="A48" s="3" t="s">
        <v>40</v>
      </c>
      <c r="B48" s="29">
        <v>0</v>
      </c>
      <c r="C48" s="9">
        <f>B48/B88*100</f>
        <v>0</v>
      </c>
      <c r="D48" s="17">
        <v>500</v>
      </c>
      <c r="E48" s="9">
        <f>D48/D88*100</f>
        <v>4.5597098565424085E-2</v>
      </c>
      <c r="F48" s="17">
        <v>0</v>
      </c>
      <c r="G48" s="9">
        <f>F48/F88*100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25">
      <c r="A49" s="3" t="s">
        <v>41</v>
      </c>
      <c r="B49" s="29">
        <v>12042.5</v>
      </c>
      <c r="C49" s="9">
        <f>B49/B88*100</f>
        <v>4.84593800338099</v>
      </c>
      <c r="D49" s="17">
        <v>64967.9</v>
      </c>
      <c r="E49" s="9">
        <f>D49/D88*100</f>
        <v>5.9246954797772311</v>
      </c>
      <c r="F49" s="17">
        <v>20990.6</v>
      </c>
      <c r="G49" s="9">
        <f>F49/F88*100</f>
        <v>6.7741222373004968</v>
      </c>
      <c r="H49" s="9">
        <f>F49/B49*100-100</f>
        <v>74.30433880008303</v>
      </c>
      <c r="I49" s="10">
        <f t="shared" si="7"/>
        <v>32.30918653673583</v>
      </c>
    </row>
    <row r="50" spans="1:9" ht="15" customHeight="1" x14ac:dyDescent="0.25">
      <c r="A50" s="3" t="s">
        <v>42</v>
      </c>
      <c r="B50" s="17">
        <f>B51</f>
        <v>1103.7</v>
      </c>
      <c r="C50" s="9">
        <f>B50/B88*100</f>
        <v>0.44413217972444258</v>
      </c>
      <c r="D50" s="17">
        <f>D51</f>
        <v>3075.8</v>
      </c>
      <c r="E50" s="9">
        <f>D50/D88*100</f>
        <v>0.28049511153506285</v>
      </c>
      <c r="F50" s="17">
        <f>F51</f>
        <v>1537.9</v>
      </c>
      <c r="G50" s="9">
        <f>F50/F88*100</f>
        <v>0.49631371131575253</v>
      </c>
      <c r="H50" s="9">
        <f>F50/B50*100-100</f>
        <v>39.340400471142544</v>
      </c>
      <c r="I50" s="10">
        <f t="shared" si="7"/>
        <v>50</v>
      </c>
    </row>
    <row r="51" spans="1:9" ht="26.25" customHeight="1" x14ac:dyDescent="0.25">
      <c r="A51" s="3" t="s">
        <v>43</v>
      </c>
      <c r="B51" s="30">
        <v>1103.7</v>
      </c>
      <c r="C51" s="9">
        <f>B51/B88*100</f>
        <v>0.44413217972444258</v>
      </c>
      <c r="D51" s="17">
        <v>3075.8</v>
      </c>
      <c r="E51" s="9">
        <f>D51/D88*100</f>
        <v>0.28049511153506285</v>
      </c>
      <c r="F51" s="17">
        <v>1537.9</v>
      </c>
      <c r="G51" s="9">
        <f>F51/F88*100</f>
        <v>0.49631371131575253</v>
      </c>
      <c r="H51" s="9">
        <f t="shared" ref="H51:H101" si="9">F51/B51*100-100</f>
        <v>39.340400471142544</v>
      </c>
      <c r="I51" s="10">
        <f t="shared" si="7"/>
        <v>50</v>
      </c>
    </row>
    <row r="52" spans="1:9" ht="51.75" customHeight="1" x14ac:dyDescent="0.25">
      <c r="A52" s="3" t="s">
        <v>44</v>
      </c>
      <c r="B52" s="17">
        <f>B54</f>
        <v>318</v>
      </c>
      <c r="C52" s="9">
        <f>B52/B88*100</f>
        <v>0.12796415072245423</v>
      </c>
      <c r="D52" s="17">
        <f>SUM(D53:D55)</f>
        <v>6.8</v>
      </c>
      <c r="E52" s="9">
        <f>D52/D88*100</f>
        <v>6.2012054048976746E-4</v>
      </c>
      <c r="F52" s="17">
        <f>SUM(F53:F55)</f>
        <v>6.8</v>
      </c>
      <c r="G52" s="9">
        <f>F52/F88*100</f>
        <v>2.1945075992893665E-3</v>
      </c>
      <c r="H52" s="9">
        <f t="shared" si="9"/>
        <v>-97.861635220125791</v>
      </c>
      <c r="I52" s="10">
        <f t="shared" si="7"/>
        <v>100</v>
      </c>
    </row>
    <row r="53" spans="1:9" ht="20.25" hidden="1" customHeight="1" x14ac:dyDescent="0.25">
      <c r="A53" s="3" t="s">
        <v>111</v>
      </c>
      <c r="B53" s="17">
        <v>0</v>
      </c>
      <c r="C53" s="9">
        <f>B53/B88*100</f>
        <v>0</v>
      </c>
      <c r="D53" s="17">
        <v>0</v>
      </c>
      <c r="E53" s="9">
        <f>D53/D88*100</f>
        <v>0</v>
      </c>
      <c r="F53" s="17">
        <v>0</v>
      </c>
      <c r="G53" s="9">
        <f>F53/F88*100</f>
        <v>0</v>
      </c>
      <c r="H53" s="9" t="e">
        <f t="shared" si="9"/>
        <v>#DIV/0!</v>
      </c>
      <c r="I53" s="10" t="e">
        <f t="shared" si="7"/>
        <v>#DIV/0!</v>
      </c>
    </row>
    <row r="54" spans="1:9" ht="66" customHeight="1" x14ac:dyDescent="0.25">
      <c r="A54" s="3" t="s">
        <v>102</v>
      </c>
      <c r="B54" s="32">
        <v>318</v>
      </c>
      <c r="C54" s="9">
        <f>B54/B88*100</f>
        <v>0.12796415072245423</v>
      </c>
      <c r="D54" s="17">
        <v>0</v>
      </c>
      <c r="E54" s="9">
        <f>D54/D88*100</f>
        <v>0</v>
      </c>
      <c r="F54" s="17">
        <v>0</v>
      </c>
      <c r="G54" s="9">
        <f>F54/F88*100</f>
        <v>0</v>
      </c>
      <c r="H54" s="9">
        <f t="shared" si="9"/>
        <v>-100</v>
      </c>
      <c r="I54" s="10" t="e">
        <f t="shared" si="7"/>
        <v>#DIV/0!</v>
      </c>
    </row>
    <row r="55" spans="1:9" ht="54.75" customHeight="1" x14ac:dyDescent="0.25">
      <c r="A55" s="3" t="s">
        <v>112</v>
      </c>
      <c r="B55" s="31">
        <v>0</v>
      </c>
      <c r="C55" s="9">
        <f>B55/B88*100</f>
        <v>0</v>
      </c>
      <c r="D55" s="17">
        <v>6.8</v>
      </c>
      <c r="E55" s="9">
        <f>D55/D88*100</f>
        <v>6.2012054048976746E-4</v>
      </c>
      <c r="F55" s="17">
        <v>6.8</v>
      </c>
      <c r="G55" s="9">
        <f>F55/F88*100</f>
        <v>2.1945075992893665E-3</v>
      </c>
      <c r="H55" s="9" t="e">
        <f t="shared" si="9"/>
        <v>#DIV/0!</v>
      </c>
      <c r="I55" s="10">
        <f t="shared" si="7"/>
        <v>100</v>
      </c>
    </row>
    <row r="56" spans="1:9" ht="26.25" customHeight="1" x14ac:dyDescent="0.25">
      <c r="A56" s="3" t="s">
        <v>45</v>
      </c>
      <c r="B56" s="17">
        <f>SUM(B57:B59)</f>
        <v>1996.4</v>
      </c>
      <c r="C56" s="9">
        <f>B56/B88*100</f>
        <v>0.80335732862360887</v>
      </c>
      <c r="D56" s="17">
        <f>SUM(D57:D59)</f>
        <v>43884.899999999994</v>
      </c>
      <c r="E56" s="9">
        <f>D56/D88*100</f>
        <v>4.0020482216675584</v>
      </c>
      <c r="F56" s="17">
        <f>SUM(F57:F59)</f>
        <v>2293.1</v>
      </c>
      <c r="G56" s="9">
        <f>F56/F88*100</f>
        <v>0.74003314351918337</v>
      </c>
      <c r="H56" s="9">
        <f t="shared" si="9"/>
        <v>14.861751152073737</v>
      </c>
      <c r="I56" s="10">
        <f t="shared" si="7"/>
        <v>5.2252597134777572</v>
      </c>
    </row>
    <row r="57" spans="1:9" ht="26.25" customHeight="1" x14ac:dyDescent="0.25">
      <c r="A57" s="3" t="s">
        <v>46</v>
      </c>
      <c r="B57" s="33">
        <v>0</v>
      </c>
      <c r="C57" s="9">
        <f>B57/B88*100</f>
        <v>0</v>
      </c>
      <c r="D57" s="17">
        <v>730.7</v>
      </c>
      <c r="E57" s="9">
        <f>D57/D88*100</f>
        <v>6.6635599843510751E-2</v>
      </c>
      <c r="F57" s="17">
        <v>0</v>
      </c>
      <c r="G57" s="9">
        <f>F57/F88*100</f>
        <v>0</v>
      </c>
      <c r="H57" s="9" t="e">
        <f t="shared" si="9"/>
        <v>#DIV/0!</v>
      </c>
      <c r="I57" s="10">
        <f t="shared" si="7"/>
        <v>0</v>
      </c>
    </row>
    <row r="58" spans="1:9" ht="26.25" customHeight="1" x14ac:dyDescent="0.25">
      <c r="A58" s="3" t="s">
        <v>47</v>
      </c>
      <c r="B58" s="33">
        <v>1872.9</v>
      </c>
      <c r="C58" s="9">
        <f>B58/B88*100</f>
        <v>0.75366055939649224</v>
      </c>
      <c r="D58" s="17">
        <v>42554.2</v>
      </c>
      <c r="E58" s="9">
        <f>D58/D88*100</f>
        <v>3.8806961035455387</v>
      </c>
      <c r="F58" s="17">
        <v>2122.1</v>
      </c>
      <c r="G58" s="9">
        <f>F58/F88*100</f>
        <v>0.68484773183117131</v>
      </c>
      <c r="H58" s="9">
        <f t="shared" si="9"/>
        <v>13.30556890383896</v>
      </c>
      <c r="I58" s="10">
        <f t="shared" si="7"/>
        <v>4.9868168124415453</v>
      </c>
    </row>
    <row r="59" spans="1:9" ht="26.25" customHeight="1" x14ac:dyDescent="0.25">
      <c r="A59" s="3" t="s">
        <v>48</v>
      </c>
      <c r="B59" s="33">
        <v>123.5</v>
      </c>
      <c r="C59" s="9">
        <f>B59/B88*100</f>
        <v>4.9696769227116654E-2</v>
      </c>
      <c r="D59" s="17">
        <v>600</v>
      </c>
      <c r="E59" s="9">
        <f>D59/D88*100</f>
        <v>5.4716518278508902E-2</v>
      </c>
      <c r="F59" s="17">
        <v>171</v>
      </c>
      <c r="G59" s="9">
        <f>F59/F88*100</f>
        <v>5.5185411688012026E-2</v>
      </c>
      <c r="H59" s="9">
        <f t="shared" si="9"/>
        <v>38.461538461538453</v>
      </c>
      <c r="I59" s="10">
        <f t="shared" si="7"/>
        <v>28.499999999999996</v>
      </c>
    </row>
    <row r="60" spans="1:9" ht="26.25" customHeight="1" x14ac:dyDescent="0.25">
      <c r="A60" s="3" t="s">
        <v>49</v>
      </c>
      <c r="B60" s="17">
        <f>SUM(B61:B63)</f>
        <v>2608.9</v>
      </c>
      <c r="C60" s="9">
        <f>B60/B88*100</f>
        <v>1.0498291598107259</v>
      </c>
      <c r="D60" s="17">
        <f>SUM(D61:D63)</f>
        <v>164657</v>
      </c>
      <c r="E60" s="9">
        <f>D60/D88*100</f>
        <v>15.015762916974069</v>
      </c>
      <c r="F60" s="17">
        <f>SUM(F61:F63)</f>
        <v>9068.1</v>
      </c>
      <c r="G60" s="9">
        <f>F60/F88*100</f>
        <v>2.9264727001641044</v>
      </c>
      <c r="H60" s="9">
        <f t="shared" si="9"/>
        <v>247.58327264364294</v>
      </c>
      <c r="I60" s="10">
        <f t="shared" si="7"/>
        <v>5.5072666209149936</v>
      </c>
    </row>
    <row r="61" spans="1:9" ht="15" customHeight="1" x14ac:dyDescent="0.25">
      <c r="A61" s="3" t="s">
        <v>50</v>
      </c>
      <c r="B61" s="34">
        <v>885.6</v>
      </c>
      <c r="C61" s="9">
        <f>B61/B88*100</f>
        <v>0.35636808767234424</v>
      </c>
      <c r="D61" s="17">
        <v>10889.5</v>
      </c>
      <c r="E61" s="9">
        <f>D61/D88*100</f>
        <v>0.99305920965637118</v>
      </c>
      <c r="F61" s="17">
        <v>5426.2</v>
      </c>
      <c r="G61" s="9">
        <f>F61/F88*100</f>
        <v>1.751152519891759</v>
      </c>
      <c r="H61" s="9">
        <f t="shared" si="9"/>
        <v>512.71454381210469</v>
      </c>
      <c r="I61" s="10">
        <f t="shared" si="7"/>
        <v>49.829652417466363</v>
      </c>
    </row>
    <row r="62" spans="1:9" ht="15" customHeight="1" x14ac:dyDescent="0.25">
      <c r="A62" s="3" t="s">
        <v>51</v>
      </c>
      <c r="B62" s="34">
        <v>1097.2</v>
      </c>
      <c r="C62" s="9">
        <f>B62/B88*100</f>
        <v>0.44151656029143638</v>
      </c>
      <c r="D62" s="17">
        <v>143445.20000000001</v>
      </c>
      <c r="E62" s="9">
        <f>D62/D88*100</f>
        <v>13.081369846273944</v>
      </c>
      <c r="F62" s="17">
        <v>2482.1999999999998</v>
      </c>
      <c r="G62" s="9">
        <f>F62/F88*100</f>
        <v>0.80105981808177429</v>
      </c>
      <c r="H62" s="9">
        <f t="shared" si="9"/>
        <v>126.2304046664236</v>
      </c>
      <c r="I62" s="10">
        <f t="shared" si="7"/>
        <v>1.7304169118241668</v>
      </c>
    </row>
    <row r="63" spans="1:9" ht="15" customHeight="1" x14ac:dyDescent="0.25">
      <c r="A63" s="3" t="s">
        <v>52</v>
      </c>
      <c r="B63" s="34">
        <v>626.1</v>
      </c>
      <c r="C63" s="9">
        <f>B63/B88*100</f>
        <v>0.25194451184694527</v>
      </c>
      <c r="D63" s="17">
        <v>10322.299999999999</v>
      </c>
      <c r="E63" s="9">
        <f>D63/D88*100</f>
        <v>0.94133386104375394</v>
      </c>
      <c r="F63" s="17">
        <v>1159.7</v>
      </c>
      <c r="G63" s="9">
        <f>F63/F88*100</f>
        <v>0.37426036219057041</v>
      </c>
      <c r="H63" s="9">
        <f t="shared" si="9"/>
        <v>85.226002236064545</v>
      </c>
      <c r="I63" s="10">
        <f t="shared" si="7"/>
        <v>11.234899198821969</v>
      </c>
    </row>
    <row r="64" spans="1:9" ht="15" customHeight="1" x14ac:dyDescent="0.25">
      <c r="A64" s="3" t="s">
        <v>53</v>
      </c>
      <c r="B64" s="17">
        <f>SUM(B65:B70)</f>
        <v>187613.89999999997</v>
      </c>
      <c r="C64" s="9">
        <f>B64/B88*100</f>
        <v>75.496394268010846</v>
      </c>
      <c r="D64" s="17">
        <f>SUM(D65:D70)</f>
        <v>675766</v>
      </c>
      <c r="E64" s="9">
        <f>D64/D88*100</f>
        <v>61.625937818324751</v>
      </c>
      <c r="F64" s="17">
        <f>SUM(F65:F70)</f>
        <v>228789.99999999997</v>
      </c>
      <c r="G64" s="9">
        <f>F64/F88*100</f>
        <v>73.835499064913847</v>
      </c>
      <c r="H64" s="9">
        <f t="shared" si="9"/>
        <v>21.947254441168809</v>
      </c>
      <c r="I64" s="10">
        <f t="shared" si="7"/>
        <v>33.856394077239749</v>
      </c>
    </row>
    <row r="65" spans="1:9" ht="15" customHeight="1" x14ac:dyDescent="0.25">
      <c r="A65" s="3" t="s">
        <v>54</v>
      </c>
      <c r="B65" s="35">
        <v>65526.9</v>
      </c>
      <c r="C65" s="9">
        <f>B65/B88*100</f>
        <v>26.368220465330772</v>
      </c>
      <c r="D65" s="17">
        <v>183437.1</v>
      </c>
      <c r="E65" s="9">
        <f>D65/D88*100</f>
        <v>16.728399058511108</v>
      </c>
      <c r="F65" s="17">
        <v>75332.7</v>
      </c>
      <c r="G65" s="9">
        <f>F65/F88*100</f>
        <v>24.311497444850893</v>
      </c>
      <c r="H65" s="9">
        <f t="shared" si="9"/>
        <v>14.964541279993398</v>
      </c>
      <c r="I65" s="10">
        <f t="shared" si="7"/>
        <v>41.067319533507671</v>
      </c>
    </row>
    <row r="66" spans="1:9" ht="15" customHeight="1" x14ac:dyDescent="0.25">
      <c r="A66" s="3" t="s">
        <v>55</v>
      </c>
      <c r="B66" s="35">
        <v>110090.8</v>
      </c>
      <c r="C66" s="9">
        <f>B66/B88*100</f>
        <v>44.300867057721902</v>
      </c>
      <c r="D66" s="17">
        <v>441054.4</v>
      </c>
      <c r="E66" s="9">
        <f>D66/D88*100</f>
        <v>40.221601899027966</v>
      </c>
      <c r="F66" s="17">
        <v>136077.9</v>
      </c>
      <c r="G66" s="9">
        <f>F66/F88*100</f>
        <v>43.915292006667428</v>
      </c>
      <c r="H66" s="9">
        <f t="shared" si="9"/>
        <v>23.605151384130181</v>
      </c>
      <c r="I66" s="10">
        <f t="shared" si="7"/>
        <v>30.852860780892332</v>
      </c>
    </row>
    <row r="67" spans="1:9" ht="26.25" customHeight="1" x14ac:dyDescent="0.25">
      <c r="A67" s="3" t="s">
        <v>56</v>
      </c>
      <c r="B67" s="35">
        <v>11870.3</v>
      </c>
      <c r="C67" s="9">
        <f>B67/B88*100</f>
        <v>4.7766442085558118</v>
      </c>
      <c r="D67" s="17">
        <v>49386.3</v>
      </c>
      <c r="E67" s="9">
        <f>D67/D88*100</f>
        <v>4.5037439777632073</v>
      </c>
      <c r="F67" s="17">
        <v>16967</v>
      </c>
      <c r="G67" s="9">
        <f>F67/F88*100</f>
        <v>5.475619181932748</v>
      </c>
      <c r="H67" s="9">
        <f t="shared" si="9"/>
        <v>42.936572790915136</v>
      </c>
      <c r="I67" s="10">
        <f t="shared" si="7"/>
        <v>34.355681636405237</v>
      </c>
    </row>
    <row r="68" spans="1:9" ht="36.75" customHeight="1" x14ac:dyDescent="0.25">
      <c r="A68" s="3" t="s">
        <v>57</v>
      </c>
      <c r="B68" s="35">
        <v>13.3</v>
      </c>
      <c r="C68" s="9">
        <f>B68/B88*100</f>
        <v>5.3519597629202555E-3</v>
      </c>
      <c r="D68" s="17">
        <v>103.2</v>
      </c>
      <c r="E68" s="9">
        <f>D68/D88*100</f>
        <v>9.4112411439035322E-3</v>
      </c>
      <c r="F68" s="17">
        <v>44.6</v>
      </c>
      <c r="G68" s="9">
        <f>F68/F88*100</f>
        <v>1.4393388077692023E-2</v>
      </c>
      <c r="H68" s="9">
        <f t="shared" si="9"/>
        <v>235.33834586466168</v>
      </c>
      <c r="I68" s="10">
        <f t="shared" si="7"/>
        <v>43.217054263565892</v>
      </c>
    </row>
    <row r="69" spans="1:9" ht="15" customHeight="1" x14ac:dyDescent="0.25">
      <c r="A69" s="3" t="s">
        <v>58</v>
      </c>
      <c r="B69" s="35">
        <v>107.3</v>
      </c>
      <c r="C69" s="9">
        <f>B69/B88*100</f>
        <v>4.3177840794085966E-2</v>
      </c>
      <c r="D69" s="17">
        <v>400</v>
      </c>
      <c r="E69" s="9">
        <f>D69/D88*100</f>
        <v>3.6477678852339268E-2</v>
      </c>
      <c r="F69" s="17">
        <v>169</v>
      </c>
      <c r="G69" s="9">
        <f>F69/F88*100</f>
        <v>5.4539968276456324E-2</v>
      </c>
      <c r="H69" s="9">
        <f t="shared" si="9"/>
        <v>57.502329916123017</v>
      </c>
      <c r="I69" s="10">
        <f t="shared" si="7"/>
        <v>42.25</v>
      </c>
    </row>
    <row r="70" spans="1:9" ht="26.25" customHeight="1" x14ac:dyDescent="0.25">
      <c r="A70" s="3" t="s">
        <v>59</v>
      </c>
      <c r="B70" s="35">
        <v>5.3</v>
      </c>
      <c r="C70" s="9">
        <f>B70/B88*100</f>
        <v>2.1327358453742369E-3</v>
      </c>
      <c r="D70" s="17">
        <v>1385</v>
      </c>
      <c r="E70" s="9">
        <f>D70/D88*100</f>
        <v>0.12630396302622471</v>
      </c>
      <c r="F70" s="17">
        <v>198.8</v>
      </c>
      <c r="G70" s="9">
        <f>F70/F88*100</f>
        <v>6.4157075108636205E-2</v>
      </c>
      <c r="H70" s="9">
        <f t="shared" si="9"/>
        <v>3650.9433962264156</v>
      </c>
      <c r="I70" s="10">
        <f t="shared" si="7"/>
        <v>14.353790613718411</v>
      </c>
    </row>
    <row r="71" spans="1:9" ht="26.25" customHeight="1" x14ac:dyDescent="0.25">
      <c r="A71" s="3" t="s">
        <v>60</v>
      </c>
      <c r="B71" s="17">
        <f>B72</f>
        <v>8175.2</v>
      </c>
      <c r="C71" s="9">
        <f>B71/B88*100</f>
        <v>3.2897249213402757</v>
      </c>
      <c r="D71" s="17">
        <f>D72</f>
        <v>20988.7</v>
      </c>
      <c r="E71" s="9">
        <f>D71/D88*100</f>
        <v>1.9140476453202331</v>
      </c>
      <c r="F71" s="17">
        <f>F72</f>
        <v>8255</v>
      </c>
      <c r="G71" s="9">
        <f>F71/F88*100</f>
        <v>2.6640676811961357</v>
      </c>
      <c r="H71" s="9">
        <f t="shared" si="9"/>
        <v>0.97612290830807069</v>
      </c>
      <c r="I71" s="10">
        <f t="shared" si="7"/>
        <v>39.330687465159826</v>
      </c>
    </row>
    <row r="72" spans="1:9" ht="15" customHeight="1" x14ac:dyDescent="0.25">
      <c r="A72" s="3" t="s">
        <v>61</v>
      </c>
      <c r="B72" s="36">
        <v>8175.2</v>
      </c>
      <c r="C72" s="9">
        <f>B72/B88*100</f>
        <v>3.2897249213402757</v>
      </c>
      <c r="D72" s="17">
        <v>20988.7</v>
      </c>
      <c r="E72" s="9">
        <f>D72/D88*100</f>
        <v>1.9140476453202331</v>
      </c>
      <c r="F72" s="17">
        <v>8255</v>
      </c>
      <c r="G72" s="9">
        <f>F72/F88*100</f>
        <v>2.6640676811961357</v>
      </c>
      <c r="H72" s="9">
        <f t="shared" si="9"/>
        <v>0.97612290830807069</v>
      </c>
      <c r="I72" s="10">
        <f t="shared" si="7"/>
        <v>39.330687465159826</v>
      </c>
    </row>
    <row r="73" spans="1:9" ht="15" customHeight="1" x14ac:dyDescent="0.25">
      <c r="A73" s="3" t="s">
        <v>62</v>
      </c>
      <c r="B73" s="17">
        <f>SUM(B74:B77)</f>
        <v>10501.699999999999</v>
      </c>
      <c r="C73" s="9">
        <f>B73/B88*100</f>
        <v>4.2259154768616272</v>
      </c>
      <c r="D73" s="17">
        <f>SUM(D74:D77)</f>
        <v>27776.1</v>
      </c>
      <c r="E73" s="9">
        <f>D73/D88*100</f>
        <v>2.5330191389261518</v>
      </c>
      <c r="F73" s="17">
        <f>SUM(F74:F77)</f>
        <v>7051.7</v>
      </c>
      <c r="G73" s="9">
        <f>F73/F88*100</f>
        <v>2.2757366526336509</v>
      </c>
      <c r="H73" s="9">
        <f t="shared" si="9"/>
        <v>-32.851823990401556</v>
      </c>
      <c r="I73" s="10">
        <f t="shared" si="7"/>
        <v>25.387653414266222</v>
      </c>
    </row>
    <row r="74" spans="1:9" ht="15" customHeight="1" x14ac:dyDescent="0.25">
      <c r="A74" s="3" t="s">
        <v>63</v>
      </c>
      <c r="B74" s="37">
        <v>869.6</v>
      </c>
      <c r="C74" s="9">
        <f>B74/B88*100</f>
        <v>0.34992963983725217</v>
      </c>
      <c r="D74" s="17">
        <v>2367.3000000000002</v>
      </c>
      <c r="E74" s="9">
        <f>D74/D88*100</f>
        <v>0.21588402286785688</v>
      </c>
      <c r="F74" s="17">
        <v>986.4</v>
      </c>
      <c r="G74" s="9">
        <f>F74/F88*100</f>
        <v>0.31833269057926933</v>
      </c>
      <c r="H74" s="9">
        <f t="shared" si="9"/>
        <v>13.431462741490336</v>
      </c>
      <c r="I74" s="10">
        <f t="shared" ref="I74:I101" si="10">F74/D74*100</f>
        <v>41.667722722088449</v>
      </c>
    </row>
    <row r="75" spans="1:9" ht="26.25" customHeight="1" x14ac:dyDescent="0.25">
      <c r="A75" s="3" t="s">
        <v>64</v>
      </c>
      <c r="B75" s="37">
        <v>7689.9</v>
      </c>
      <c r="C75" s="9">
        <f>B75/B88*100</f>
        <v>3.0944387504421402</v>
      </c>
      <c r="D75" s="17">
        <v>10250.200000000001</v>
      </c>
      <c r="E75" s="9">
        <f>D75/D88*100</f>
        <v>0.93475875943061992</v>
      </c>
      <c r="F75" s="17">
        <v>4215.8</v>
      </c>
      <c r="G75" s="9">
        <f>F75/F88*100</f>
        <v>1.3605301672182519</v>
      </c>
      <c r="H75" s="9">
        <f t="shared" si="9"/>
        <v>-45.177440538888668</v>
      </c>
      <c r="I75" s="10">
        <f t="shared" si="10"/>
        <v>41.128953581393532</v>
      </c>
    </row>
    <row r="76" spans="1:9" ht="15" customHeight="1" x14ac:dyDescent="0.25">
      <c r="A76" s="3" t="s">
        <v>65</v>
      </c>
      <c r="B76" s="37">
        <v>1848.4</v>
      </c>
      <c r="C76" s="9">
        <f>B76/B88*100</f>
        <v>0.74380168614900755</v>
      </c>
      <c r="D76" s="17">
        <v>13627.1</v>
      </c>
      <c r="E76" s="9">
        <f>D76/D88*100</f>
        <v>1.2427124437217811</v>
      </c>
      <c r="F76" s="17">
        <v>1836</v>
      </c>
      <c r="G76" s="9">
        <f>F76/F88*100</f>
        <v>0.59251705180812897</v>
      </c>
      <c r="H76" s="9">
        <f t="shared" si="9"/>
        <v>-0.67085046526726444</v>
      </c>
      <c r="I76" s="10">
        <f t="shared" si="10"/>
        <v>13.473152761776166</v>
      </c>
    </row>
    <row r="77" spans="1:9" ht="26.25" customHeight="1" x14ac:dyDescent="0.25">
      <c r="A77" s="3" t="s">
        <v>66</v>
      </c>
      <c r="B77" s="37">
        <v>93.8</v>
      </c>
      <c r="C77" s="9">
        <f>B77/B88*100</f>
        <v>3.7745400433227057E-2</v>
      </c>
      <c r="D77" s="17">
        <v>1531.5</v>
      </c>
      <c r="E77" s="9">
        <f>D77/D88*100</f>
        <v>0.13966391290589397</v>
      </c>
      <c r="F77" s="17">
        <v>13.5</v>
      </c>
      <c r="G77" s="9">
        <f>F77/F88*100</f>
        <v>4.3567430280009494E-3</v>
      </c>
      <c r="H77" s="9">
        <f t="shared" si="9"/>
        <v>-85.607675906183374</v>
      </c>
      <c r="I77" s="10">
        <f t="shared" si="10"/>
        <v>0.88148873653281101</v>
      </c>
    </row>
    <row r="78" spans="1:9" ht="26.25" customHeight="1" x14ac:dyDescent="0.25">
      <c r="A78" s="3" t="s">
        <v>67</v>
      </c>
      <c r="B78" s="17">
        <f>SUM(B79:B80)</f>
        <v>4656.5</v>
      </c>
      <c r="C78" s="9">
        <f>B78/B88*100</f>
        <v>1.8737895215066291</v>
      </c>
      <c r="D78" s="17">
        <f>SUM(D79:D80)</f>
        <v>23632.1</v>
      </c>
      <c r="E78" s="9">
        <f>D78/D88*100</f>
        <v>2.1551103860159166</v>
      </c>
      <c r="F78" s="17">
        <f>SUM(F79:F80)</f>
        <v>5169.7999999999993</v>
      </c>
      <c r="G78" s="9">
        <f>F78/F88*100</f>
        <v>1.6684066745303188</v>
      </c>
      <c r="H78" s="9">
        <f t="shared" si="9"/>
        <v>11.023300762375172</v>
      </c>
      <c r="I78" s="10">
        <f t="shared" si="10"/>
        <v>21.876176894986056</v>
      </c>
    </row>
    <row r="79" spans="1:9" ht="15" customHeight="1" x14ac:dyDescent="0.25">
      <c r="A79" s="3" t="s">
        <v>68</v>
      </c>
      <c r="B79" s="38">
        <v>181.6</v>
      </c>
      <c r="C79" s="9">
        <f>B79/B88*100</f>
        <v>7.3076382928294603E-2</v>
      </c>
      <c r="D79" s="17">
        <v>13010</v>
      </c>
      <c r="E79" s="9">
        <f t="shared" ref="E79:G79" si="11">D79/D88*100</f>
        <v>1.1864365046723346</v>
      </c>
      <c r="F79" s="17">
        <v>203.4</v>
      </c>
      <c r="G79" s="9">
        <f t="shared" si="11"/>
        <v>6.5641594955214294E-2</v>
      </c>
      <c r="H79" s="9">
        <f t="shared" si="9"/>
        <v>12.004405286343612</v>
      </c>
      <c r="I79" s="10">
        <f t="shared" si="10"/>
        <v>1.5634127594158342</v>
      </c>
    </row>
    <row r="80" spans="1:9" ht="15" customHeight="1" x14ac:dyDescent="0.25">
      <c r="A80" s="3" t="s">
        <v>69</v>
      </c>
      <c r="B80" s="38">
        <v>4474.8999999999996</v>
      </c>
      <c r="C80" s="9">
        <f>B80/B88*100</f>
        <v>1.8007131385783346</v>
      </c>
      <c r="D80" s="17">
        <v>10622.1</v>
      </c>
      <c r="E80" s="9">
        <f t="shared" ref="E80:G80" si="12">D80/D88*100</f>
        <v>0.96867388134358245</v>
      </c>
      <c r="F80" s="17">
        <v>4966.3999999999996</v>
      </c>
      <c r="G80" s="9">
        <f t="shared" si="12"/>
        <v>1.6027650795751045</v>
      </c>
      <c r="H80" s="9">
        <f t="shared" si="9"/>
        <v>10.983485664484121</v>
      </c>
      <c r="I80" s="10">
        <f t="shared" si="10"/>
        <v>46.755349695446277</v>
      </c>
    </row>
    <row r="81" spans="1:9" ht="26.25" customHeight="1" x14ac:dyDescent="0.25">
      <c r="A81" s="3" t="s">
        <v>70</v>
      </c>
      <c r="B81" s="17">
        <f>B82</f>
        <v>534.1</v>
      </c>
      <c r="C81" s="9">
        <f>B81/B88*100</f>
        <v>0.21492343679516604</v>
      </c>
      <c r="D81" s="17">
        <f>D82</f>
        <v>1930.1</v>
      </c>
      <c r="E81" s="9">
        <f t="shared" ref="E81:G81" si="13">D81/D88*100</f>
        <v>0.17601391988225004</v>
      </c>
      <c r="F81" s="17">
        <f>F82</f>
        <v>804.2</v>
      </c>
      <c r="G81" s="9">
        <f t="shared" si="13"/>
        <v>0.25953279578654542</v>
      </c>
      <c r="H81" s="9">
        <f t="shared" si="9"/>
        <v>50.571054109717267</v>
      </c>
      <c r="I81" s="10">
        <f t="shared" si="10"/>
        <v>41.666234910108294</v>
      </c>
    </row>
    <row r="82" spans="1:9" ht="26.25" customHeight="1" x14ac:dyDescent="0.25">
      <c r="A82" s="3" t="s">
        <v>71</v>
      </c>
      <c r="B82" s="39">
        <v>534.1</v>
      </c>
      <c r="C82" s="9">
        <f>B82/B88*100</f>
        <v>0.21492343679516604</v>
      </c>
      <c r="D82" s="17">
        <v>1930.1</v>
      </c>
      <c r="E82" s="9">
        <f t="shared" ref="E82:G82" si="14">D82/D88*100</f>
        <v>0.17601391988225004</v>
      </c>
      <c r="F82" s="17">
        <v>804.2</v>
      </c>
      <c r="G82" s="9">
        <f t="shared" si="14"/>
        <v>0.25953279578654542</v>
      </c>
      <c r="H82" s="9">
        <f t="shared" si="9"/>
        <v>50.571054109717267</v>
      </c>
      <c r="I82" s="10">
        <f t="shared" si="10"/>
        <v>41.666234910108294</v>
      </c>
    </row>
    <row r="83" spans="1:9" ht="39" customHeight="1" x14ac:dyDescent="0.25">
      <c r="A83" s="3" t="s">
        <v>72</v>
      </c>
      <c r="B83" s="17">
        <f>B84</f>
        <v>0</v>
      </c>
      <c r="C83" s="9">
        <f>B83/B88*100</f>
        <v>0</v>
      </c>
      <c r="D83" s="17">
        <f>D84</f>
        <v>1400.9</v>
      </c>
      <c r="E83" s="9">
        <f t="shared" ref="E83:G83" si="15">D83/D88*100</f>
        <v>0.12775395076060519</v>
      </c>
      <c r="F83" s="17">
        <f>F84</f>
        <v>0</v>
      </c>
      <c r="G83" s="9">
        <f t="shared" si="15"/>
        <v>0</v>
      </c>
      <c r="H83" s="9" t="e">
        <f t="shared" si="9"/>
        <v>#DIV/0!</v>
      </c>
      <c r="I83" s="10">
        <f t="shared" si="10"/>
        <v>0</v>
      </c>
    </row>
    <row r="84" spans="1:9" ht="39" customHeight="1" x14ac:dyDescent="0.25">
      <c r="A84" s="3" t="s">
        <v>73</v>
      </c>
      <c r="B84" s="17">
        <v>0</v>
      </c>
      <c r="C84" s="9">
        <f>B84/B88*100</f>
        <v>0</v>
      </c>
      <c r="D84" s="17">
        <v>1400.9</v>
      </c>
      <c r="E84" s="9">
        <f t="shared" ref="E84:G84" si="16">D84/D88*100</f>
        <v>0.12775395076060519</v>
      </c>
      <c r="F84" s="17">
        <v>0</v>
      </c>
      <c r="G84" s="9">
        <f t="shared" si="16"/>
        <v>0</v>
      </c>
      <c r="H84" s="9" t="e">
        <f t="shared" si="9"/>
        <v>#DIV/0!</v>
      </c>
      <c r="I84" s="10">
        <f t="shared" si="10"/>
        <v>0</v>
      </c>
    </row>
    <row r="85" spans="1:9" ht="90" customHeight="1" x14ac:dyDescent="0.25">
      <c r="A85" s="3" t="s">
        <v>74</v>
      </c>
      <c r="B85" s="17">
        <f>SUM(B86:B87)</f>
        <v>7811.4000000000005</v>
      </c>
      <c r="C85" s="9">
        <f>B85/B88*100</f>
        <v>3.1433307136898709</v>
      </c>
      <c r="D85" s="17">
        <f>SUM(D86:D87)</f>
        <v>23722</v>
      </c>
      <c r="E85" s="9">
        <f t="shared" ref="E85:G85" si="17">D85/D88*100</f>
        <v>2.1633087443379804</v>
      </c>
      <c r="F85" s="17">
        <f>SUM(F86:F87)</f>
        <v>11265.8</v>
      </c>
      <c r="G85" s="9">
        <f t="shared" si="17"/>
        <v>3.6357181929520803</v>
      </c>
      <c r="H85" s="9">
        <f t="shared" si="9"/>
        <v>44.222546534552038</v>
      </c>
      <c r="I85" s="10">
        <f t="shared" si="10"/>
        <v>47.490936683247611</v>
      </c>
    </row>
    <row r="86" spans="1:9" ht="64.5" customHeight="1" x14ac:dyDescent="0.25">
      <c r="A86" s="3" t="s">
        <v>75</v>
      </c>
      <c r="B86" s="40">
        <v>4258.1000000000004</v>
      </c>
      <c r="C86" s="9">
        <f>B86/B88*100</f>
        <v>1.7134721704128375</v>
      </c>
      <c r="D86" s="17">
        <v>10265</v>
      </c>
      <c r="E86" s="9">
        <f t="shared" ref="E86:G86" si="18">D86/D88*100</f>
        <v>0.93610843354815643</v>
      </c>
      <c r="F86" s="17">
        <v>4276.8999999999996</v>
      </c>
      <c r="G86" s="9">
        <f t="shared" si="18"/>
        <v>1.3802484634412784</v>
      </c>
      <c r="H86" s="9">
        <f t="shared" si="9"/>
        <v>0.44151147225286991</v>
      </c>
      <c r="I86" s="10">
        <f t="shared" si="10"/>
        <v>41.664880662445199</v>
      </c>
    </row>
    <row r="87" spans="1:9" ht="26.25" customHeight="1" x14ac:dyDescent="0.25">
      <c r="A87" s="3" t="s">
        <v>76</v>
      </c>
      <c r="B87" s="40">
        <v>3553.3</v>
      </c>
      <c r="C87" s="9">
        <f>B87/B88*100</f>
        <v>1.4298585432770332</v>
      </c>
      <c r="D87" s="17">
        <v>13457</v>
      </c>
      <c r="E87" s="9">
        <f t="shared" ref="E87:G87" si="19">D87/D88*100</f>
        <v>1.2272003107898239</v>
      </c>
      <c r="F87" s="17">
        <v>6988.9</v>
      </c>
      <c r="G87" s="9">
        <f t="shared" si="19"/>
        <v>2.2554697295108022</v>
      </c>
      <c r="H87" s="9">
        <f t="shared" si="9"/>
        <v>96.687586187487682</v>
      </c>
      <c r="I87" s="10">
        <f t="shared" si="10"/>
        <v>51.935052389091176</v>
      </c>
    </row>
    <row r="88" spans="1:9" s="14" customFormat="1" ht="15" customHeight="1" x14ac:dyDescent="0.25">
      <c r="A88" s="12" t="s">
        <v>77</v>
      </c>
      <c r="B88" s="16">
        <f>B43+B50+B52+B56+B60+B64+B71+B73+B78+B81+B83+B85</f>
        <v>248507.09999999998</v>
      </c>
      <c r="C88" s="13">
        <f>C43+C50+C52+C56+C60+C64+C71+C73+C78+C81+C83+C85</f>
        <v>100</v>
      </c>
      <c r="D88" s="16">
        <f>D43+D50+D52+D56+D60+D64+D71+D73+D78+D81+D83+D85</f>
        <v>1096561</v>
      </c>
      <c r="E88" s="13"/>
      <c r="F88" s="16">
        <f>F43+F50+F52+F56+F60+F64+F71+F73+F78+F81+F83+F85</f>
        <v>309864.5</v>
      </c>
      <c r="G88" s="13"/>
      <c r="H88" s="9">
        <f t="shared" si="9"/>
        <v>24.690401199804768</v>
      </c>
      <c r="I88" s="10">
        <f t="shared" si="10"/>
        <v>28.257844296851705</v>
      </c>
    </row>
    <row r="89" spans="1:9" ht="115.5" customHeight="1" x14ac:dyDescent="0.25">
      <c r="A89" s="3" t="s">
        <v>78</v>
      </c>
      <c r="B89" s="41">
        <v>70043.3</v>
      </c>
      <c r="C89" s="9">
        <f>B89/B88*100</f>
        <v>28.185633327981378</v>
      </c>
      <c r="D89" s="17">
        <v>206020.9</v>
      </c>
      <c r="E89" s="9">
        <f t="shared" ref="E89:G89" si="20">D89/D88*100</f>
        <v>18.787910567674757</v>
      </c>
      <c r="F89" s="17">
        <v>80660.800000000003</v>
      </c>
      <c r="G89" s="9">
        <f t="shared" si="20"/>
        <v>26.030990965405849</v>
      </c>
      <c r="H89" s="9">
        <f t="shared" si="9"/>
        <v>15.158480539894612</v>
      </c>
      <c r="I89" s="10">
        <f t="shared" si="10"/>
        <v>39.151755962623213</v>
      </c>
    </row>
    <row r="90" spans="1:9" ht="51.75" customHeight="1" x14ac:dyDescent="0.25">
      <c r="A90" s="3" t="s">
        <v>79</v>
      </c>
      <c r="B90" s="41">
        <v>20212.8</v>
      </c>
      <c r="C90" s="9">
        <f>B90/B88*100</f>
        <v>8.133691150071769</v>
      </c>
      <c r="D90" s="17">
        <v>351702.6</v>
      </c>
      <c r="E90" s="9">
        <f t="shared" ref="E90:G90" si="21">D90/D88*100</f>
        <v>32.073236235831835</v>
      </c>
      <c r="F90" s="17">
        <v>33877</v>
      </c>
      <c r="G90" s="9">
        <f t="shared" si="21"/>
        <v>10.932843226636159</v>
      </c>
      <c r="H90" s="9">
        <f t="shared" si="9"/>
        <v>67.60171772342278</v>
      </c>
      <c r="I90" s="10">
        <f t="shared" si="10"/>
        <v>9.6322859142923605</v>
      </c>
    </row>
    <row r="91" spans="1:9" ht="26.25" customHeight="1" x14ac:dyDescent="0.25">
      <c r="A91" s="3" t="s">
        <v>80</v>
      </c>
      <c r="B91" s="41">
        <v>6743.9</v>
      </c>
      <c r="C91" s="9">
        <f>B91/B88*100</f>
        <v>2.7137655221923236</v>
      </c>
      <c r="D91" s="17">
        <v>8592.1</v>
      </c>
      <c r="E91" s="9">
        <f t="shared" ref="E91:G91" si="22">D91/D88*100</f>
        <v>0.78354966116796054</v>
      </c>
      <c r="F91" s="17">
        <v>3322.2</v>
      </c>
      <c r="G91" s="9">
        <f t="shared" si="22"/>
        <v>1.0721460509351668</v>
      </c>
      <c r="H91" s="9">
        <f t="shared" si="9"/>
        <v>-50.737703702605316</v>
      </c>
      <c r="I91" s="10">
        <f t="shared" si="10"/>
        <v>38.665751096937882</v>
      </c>
    </row>
    <row r="92" spans="1:9" ht="51.75" customHeight="1" x14ac:dyDescent="0.25">
      <c r="A92" s="3" t="s">
        <v>81</v>
      </c>
      <c r="B92" s="41">
        <v>0</v>
      </c>
      <c r="C92" s="9">
        <f>B92/B88*100</f>
        <v>0</v>
      </c>
      <c r="D92" s="17">
        <v>16333.4</v>
      </c>
      <c r="E92" s="9">
        <f t="shared" ref="E92:G92" si="23">D92/D88*100</f>
        <v>1.4895112994169954</v>
      </c>
      <c r="F92" s="17">
        <v>4388.3</v>
      </c>
      <c r="G92" s="9">
        <f t="shared" si="23"/>
        <v>1.4161996614649306</v>
      </c>
      <c r="H92" s="9" t="e">
        <f t="shared" si="9"/>
        <v>#DIV/0!</v>
      </c>
      <c r="I92" s="10">
        <f t="shared" si="10"/>
        <v>26.867033195782874</v>
      </c>
    </row>
    <row r="93" spans="1:9" ht="15" customHeight="1" x14ac:dyDescent="0.25">
      <c r="A93" s="3" t="s">
        <v>82</v>
      </c>
      <c r="B93" s="41">
        <v>11629</v>
      </c>
      <c r="C93" s="9">
        <f>B93/B88*100</f>
        <v>4.6795443671428307</v>
      </c>
      <c r="D93" s="17">
        <v>68750.2</v>
      </c>
      <c r="E93" s="9">
        <f t="shared" ref="E93:G93" si="24">D93/D88*100</f>
        <v>6.2696192915852382</v>
      </c>
      <c r="F93" s="17">
        <v>14082.9</v>
      </c>
      <c r="G93" s="9">
        <f t="shared" si="24"/>
        <v>4.544857510298856</v>
      </c>
      <c r="H93" s="9">
        <f t="shared" si="9"/>
        <v>21.101556453693362</v>
      </c>
      <c r="I93" s="10">
        <f t="shared" si="10"/>
        <v>20.484158591538641</v>
      </c>
    </row>
    <row r="94" spans="1:9" ht="51.75" customHeight="1" x14ac:dyDescent="0.25">
      <c r="A94" s="3" t="s">
        <v>83</v>
      </c>
      <c r="B94" s="41">
        <v>138582.79999999999</v>
      </c>
      <c r="C94" s="9">
        <f>B94/B88*100</f>
        <v>55.766133040062037</v>
      </c>
      <c r="D94" s="17">
        <v>418149</v>
      </c>
      <c r="E94" s="9">
        <f t="shared" ref="E94:G94" si="25">D94/D88*100</f>
        <v>38.132762336067032</v>
      </c>
      <c r="F94" s="17">
        <v>171261.8</v>
      </c>
      <c r="G94" s="9">
        <f t="shared" si="25"/>
        <v>55.269900230584653</v>
      </c>
      <c r="H94" s="9">
        <f t="shared" si="9"/>
        <v>23.580848416975272</v>
      </c>
      <c r="I94" s="10">
        <f t="shared" si="10"/>
        <v>40.957122939430676</v>
      </c>
    </row>
    <row r="95" spans="1:9" ht="42" customHeight="1" x14ac:dyDescent="0.25">
      <c r="A95" s="3" t="s">
        <v>84</v>
      </c>
      <c r="B95" s="41">
        <v>0</v>
      </c>
      <c r="C95" s="9">
        <f>B95/B88*100</f>
        <v>0</v>
      </c>
      <c r="D95" s="17">
        <v>1400.9</v>
      </c>
      <c r="E95" s="9">
        <f t="shared" ref="E95:G95" si="26">D95/D88*100</f>
        <v>0.12775395076060519</v>
      </c>
      <c r="F95" s="17">
        <v>0</v>
      </c>
      <c r="G95" s="9">
        <f t="shared" si="26"/>
        <v>0</v>
      </c>
      <c r="H95" s="9" t="e">
        <f t="shared" si="9"/>
        <v>#DIV/0!</v>
      </c>
      <c r="I95" s="10">
        <f t="shared" si="10"/>
        <v>0</v>
      </c>
    </row>
    <row r="96" spans="1:9" ht="15" customHeight="1" x14ac:dyDescent="0.25">
      <c r="A96" s="3" t="s">
        <v>85</v>
      </c>
      <c r="B96" s="17">
        <f>SUM(B97:B101)</f>
        <v>1295.3000000000002</v>
      </c>
      <c r="C96" s="9">
        <f>B96/B88*100</f>
        <v>0.52123259254966969</v>
      </c>
      <c r="D96" s="17">
        <f>SUM(D97:D101)</f>
        <v>25611.9</v>
      </c>
      <c r="E96" s="9">
        <f t="shared" ref="E96:G96" si="27">D96/D88*100</f>
        <v>2.3356566574955702</v>
      </c>
      <c r="F96" s="17">
        <f>SUM(F97:F101)</f>
        <v>2271.5</v>
      </c>
      <c r="G96" s="9">
        <f t="shared" si="27"/>
        <v>0.73306235467438186</v>
      </c>
      <c r="H96" s="9">
        <f t="shared" si="9"/>
        <v>75.364780359762193</v>
      </c>
      <c r="I96" s="10">
        <f t="shared" si="10"/>
        <v>8.8689242110112883</v>
      </c>
    </row>
    <row r="97" spans="1:9" ht="77.25" customHeight="1" x14ac:dyDescent="0.25">
      <c r="A97" s="3" t="s">
        <v>86</v>
      </c>
      <c r="B97" s="42">
        <v>1097.2</v>
      </c>
      <c r="C97" s="9">
        <f>B97/B88*100</f>
        <v>0.44151656029143638</v>
      </c>
      <c r="D97" s="17">
        <v>1159.5</v>
      </c>
      <c r="E97" s="9">
        <f t="shared" ref="E97:G97" si="28">D97/D88*100</f>
        <v>0.10573967157321847</v>
      </c>
      <c r="F97" s="17">
        <v>1159.5</v>
      </c>
      <c r="G97" s="9">
        <f t="shared" si="28"/>
        <v>0.37419581784941486</v>
      </c>
      <c r="H97" s="9">
        <f t="shared" si="9"/>
        <v>5.6780896828290111</v>
      </c>
      <c r="I97" s="10">
        <f t="shared" si="10"/>
        <v>100</v>
      </c>
    </row>
    <row r="98" spans="1:9" ht="15" customHeight="1" x14ac:dyDescent="0.25">
      <c r="A98" s="3" t="s">
        <v>87</v>
      </c>
      <c r="B98" s="42">
        <v>52.2</v>
      </c>
      <c r="C98" s="9">
        <f>B98/B88*100</f>
        <v>2.1005436061987771E-2</v>
      </c>
      <c r="D98" s="17">
        <v>984.8</v>
      </c>
      <c r="E98" s="9">
        <f>D98/D88*100</f>
        <v>8.9808045334459283E-2</v>
      </c>
      <c r="F98" s="17">
        <v>984.8</v>
      </c>
      <c r="G98" s="9">
        <f>F98/F88*100</f>
        <v>0.31781633585002478</v>
      </c>
      <c r="H98" s="9">
        <f t="shared" si="9"/>
        <v>1786.5900383141759</v>
      </c>
      <c r="I98" s="10">
        <f t="shared" si="10"/>
        <v>100</v>
      </c>
    </row>
    <row r="99" spans="1:9" ht="26.25" customHeight="1" x14ac:dyDescent="0.25">
      <c r="A99" s="3" t="s">
        <v>88</v>
      </c>
      <c r="B99" s="42">
        <v>145.9</v>
      </c>
      <c r="C99" s="9">
        <f>B99/B88*100</f>
        <v>5.871059619624551E-2</v>
      </c>
      <c r="D99" s="17">
        <v>289.89999999999998</v>
      </c>
      <c r="E99" s="9">
        <f>D99/D88*100</f>
        <v>2.6437197748232881E-2</v>
      </c>
      <c r="F99" s="17">
        <v>127.2</v>
      </c>
      <c r="G99" s="9">
        <f>F99/F88*100</f>
        <v>4.1050200974942275E-2</v>
      </c>
      <c r="H99" s="9">
        <f t="shared" si="9"/>
        <v>-12.816997943797119</v>
      </c>
      <c r="I99" s="10">
        <f t="shared" si="10"/>
        <v>43.877199034149712</v>
      </c>
    </row>
    <row r="100" spans="1:9" ht="15" customHeight="1" x14ac:dyDescent="0.25">
      <c r="A100" s="3" t="s">
        <v>89</v>
      </c>
      <c r="B100" s="17">
        <v>0</v>
      </c>
      <c r="C100" s="9">
        <f>B100/B88*100</f>
        <v>0</v>
      </c>
      <c r="D100" s="17">
        <v>23177.7</v>
      </c>
      <c r="E100" s="9">
        <f>D100/D88*100</f>
        <v>2.1136717428396596</v>
      </c>
      <c r="F100" s="17">
        <v>0</v>
      </c>
      <c r="G100" s="9">
        <f>F100/F88*100</f>
        <v>0</v>
      </c>
      <c r="H100" s="9" t="e">
        <f t="shared" si="9"/>
        <v>#DIV/0!</v>
      </c>
      <c r="I100" s="10">
        <f t="shared" si="10"/>
        <v>0</v>
      </c>
    </row>
    <row r="101" spans="1:9" ht="15" customHeight="1" x14ac:dyDescent="0.25">
      <c r="A101" s="3" t="s">
        <v>90</v>
      </c>
      <c r="B101" s="17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9"/>
        <v>#DIV/0!</v>
      </c>
      <c r="I101" s="10" t="e">
        <f t="shared" si="10"/>
        <v>#DIV/0!</v>
      </c>
    </row>
    <row r="102" spans="1:9" ht="26.25" customHeight="1" x14ac:dyDescent="0.25">
      <c r="A102" s="3" t="s">
        <v>91</v>
      </c>
      <c r="B102" s="17">
        <f>B42-B88</f>
        <v>15008.900000000023</v>
      </c>
      <c r="C102" s="9"/>
      <c r="D102" s="17">
        <f>D42-D88</f>
        <v>-83381.699999999953</v>
      </c>
      <c r="E102" s="9"/>
      <c r="F102" s="17">
        <f>F42-F88</f>
        <v>-19696.600000000035</v>
      </c>
      <c r="G102" s="9"/>
      <c r="H102" s="9"/>
      <c r="I102" s="9"/>
    </row>
    <row r="103" spans="1:9" x14ac:dyDescent="0.25">
      <c r="A103" s="26" t="s">
        <v>92</v>
      </c>
      <c r="B103" s="27"/>
      <c r="C103" s="27"/>
      <c r="D103" s="27"/>
      <c r="E103" s="27"/>
      <c r="F103" s="27"/>
      <c r="G103" s="27"/>
      <c r="H103" s="27"/>
      <c r="I103" s="28"/>
    </row>
    <row r="104" spans="1:9" ht="64.5" customHeight="1" x14ac:dyDescent="0.25">
      <c r="A104" s="3" t="s">
        <v>93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25">
      <c r="A105" s="3" t="s">
        <v>94</v>
      </c>
      <c r="B105" s="20">
        <v>0</v>
      </c>
      <c r="C105" s="20"/>
      <c r="D105" s="20">
        <v>11200</v>
      </c>
      <c r="E105" s="20"/>
      <c r="F105" s="20">
        <v>0</v>
      </c>
      <c r="G105" s="8"/>
      <c r="H105" s="8"/>
      <c r="I105" s="8"/>
    </row>
    <row r="106" spans="1:9" ht="39" customHeight="1" x14ac:dyDescent="0.25">
      <c r="A106" s="3" t="s">
        <v>95</v>
      </c>
      <c r="B106" s="8">
        <v>-14779</v>
      </c>
      <c r="C106" s="20"/>
      <c r="D106" s="20">
        <v>-35469.199999999997</v>
      </c>
      <c r="E106" s="20"/>
      <c r="F106" s="20">
        <v>-17057.7</v>
      </c>
      <c r="G106" s="8"/>
      <c r="H106" s="8"/>
      <c r="I106" s="8"/>
    </row>
    <row r="107" spans="1:9" ht="39" customHeight="1" x14ac:dyDescent="0.25">
      <c r="A107" s="3" t="s">
        <v>96</v>
      </c>
      <c r="B107" s="8">
        <v>0</v>
      </c>
      <c r="C107" s="20"/>
      <c r="D107" s="20">
        <v>0</v>
      </c>
      <c r="E107" s="20"/>
      <c r="F107" s="20">
        <v>0</v>
      </c>
      <c r="G107" s="8"/>
      <c r="H107" s="8"/>
      <c r="I107" s="8"/>
    </row>
    <row r="108" spans="1:9" ht="51.75" customHeight="1" x14ac:dyDescent="0.25">
      <c r="A108" s="3" t="s">
        <v>97</v>
      </c>
      <c r="B108" s="8">
        <v>0</v>
      </c>
      <c r="C108" s="20"/>
      <c r="D108" s="20">
        <v>0</v>
      </c>
      <c r="E108" s="20"/>
      <c r="F108" s="20">
        <v>0</v>
      </c>
      <c r="G108" s="8"/>
      <c r="H108" s="8"/>
      <c r="I108" s="8"/>
    </row>
    <row r="109" spans="1:9" ht="51.75" customHeight="1" x14ac:dyDescent="0.25">
      <c r="A109" s="3" t="s">
        <v>98</v>
      </c>
      <c r="B109" s="8">
        <v>0</v>
      </c>
      <c r="C109" s="20"/>
      <c r="D109" s="20">
        <v>0</v>
      </c>
      <c r="E109" s="20"/>
      <c r="F109" s="20">
        <v>0</v>
      </c>
      <c r="G109" s="8"/>
      <c r="H109" s="8"/>
      <c r="I109" s="8"/>
    </row>
    <row r="110" spans="1:9" ht="39" customHeight="1" x14ac:dyDescent="0.25">
      <c r="A110" s="3" t="s">
        <v>99</v>
      </c>
      <c r="B110" s="8">
        <v>0</v>
      </c>
      <c r="C110" s="20"/>
      <c r="D110" s="20">
        <v>0</v>
      </c>
      <c r="E110" s="20"/>
      <c r="F110" s="20">
        <v>0</v>
      </c>
      <c r="G110" s="8"/>
      <c r="H110" s="8"/>
      <c r="I110" s="8"/>
    </row>
    <row r="111" spans="1:9" ht="39" customHeight="1" x14ac:dyDescent="0.25">
      <c r="A111" s="3" t="s">
        <v>100</v>
      </c>
      <c r="B111" s="8">
        <v>-230</v>
      </c>
      <c r="C111" s="20"/>
      <c r="D111" s="20">
        <v>78982.8</v>
      </c>
      <c r="E111" s="20"/>
      <c r="F111" s="20">
        <v>36754.400000000001</v>
      </c>
      <c r="G111" s="8"/>
      <c r="H111" s="8"/>
      <c r="I111" s="8"/>
    </row>
    <row r="112" spans="1:9" ht="39" customHeight="1" x14ac:dyDescent="0.25">
      <c r="A112" s="3" t="s">
        <v>101</v>
      </c>
      <c r="B112" s="7">
        <f t="shared" ref="B112" si="29">SUM(B105:B111)</f>
        <v>-15009</v>
      </c>
      <c r="C112" s="21"/>
      <c r="D112" s="21">
        <f t="shared" ref="D112:F112" si="30">SUM(D105:D111)</f>
        <v>54713.600000000006</v>
      </c>
      <c r="E112" s="21"/>
      <c r="F112" s="21">
        <f t="shared" si="30"/>
        <v>19696.7</v>
      </c>
      <c r="G112" s="7"/>
      <c r="H112" s="7"/>
      <c r="I112" s="8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2026-06-09T14:20:31Z</dcterms:modified>
</cp:coreProperties>
</file>