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6\Исполнение район 2026\"/>
    </mc:Choice>
  </mc:AlternateContent>
  <xr:revisionPtr revIDLastSave="0" documentId="13_ncr:1_{445229BB-DCA2-4723-BFCA-17ED07E11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F50" i="1" l="1"/>
  <c r="B33" i="1"/>
  <c r="B32" i="1" s="1"/>
  <c r="B31" i="1" s="1"/>
  <c r="B25" i="1"/>
  <c r="B19" i="1"/>
  <c r="B14" i="1"/>
  <c r="B12" i="1"/>
  <c r="B11" i="1"/>
  <c r="B9" i="1"/>
  <c r="B8" i="1" l="1"/>
  <c r="B42" i="1"/>
  <c r="F25" i="1"/>
  <c r="F52" i="1" l="1"/>
  <c r="D52" i="1"/>
  <c r="I53" i="1"/>
  <c r="H53" i="1"/>
  <c r="I22" i="1"/>
  <c r="H37" i="1"/>
  <c r="D111" i="1"/>
  <c r="B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B50" i="1"/>
  <c r="H50" i="1" s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F111" i="1" s="1"/>
  <c r="G82" i="1"/>
  <c r="G76" i="1"/>
  <c r="G65" i="1"/>
  <c r="G55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D101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<sst xmlns="http://schemas.openxmlformats.org/spreadsheetml/2006/main" count="118" uniqueCount="116">
  <si>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</si>
  <si>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</si>
  <si>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</si>
  <si>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</si>
  <si>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</si>
  <si>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</si>
  <si>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</si>
  <si>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</si>
  <si>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</si>
  <si>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</si>
  <si>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</si>
  <si>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</si>
  <si>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</si>
  <si>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</si>
  <si>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</si>
  <si>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</si>
  <si>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</si>
  <si>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</si>
  <si>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</si>
  <si>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</si>
  <si>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</si>
  <si>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</si>
  <si>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</si>
  <si>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</si>
  <si>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</si>
  <si>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</si>
  <si>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</si>
  <si>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</si>
  <si>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</si>
  <si>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</si>
  <si>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</si>
  <si>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</si>
  <si>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</si>
  <si>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</si>
  <si>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</si>
  <si>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</si>
  <si>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</si>
  <si>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</si>
  <si>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</si>
  <si>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</si>
  <si>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</si>
  <si>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</si>
  <si>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</si>
  <si>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</si>
  <si>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</si>
  <si>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</si>
  <si>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</si>
  <si>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</si>
  <si>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</si>
  <si>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</si>
  <si>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</si>
  <si>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</si>
  <si>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</si>
  <si>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</si>
  <si>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</si>
  <si>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</si>
  <si>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</si>
  <si>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</si>
  <si>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</si>
  <si>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</si>
  <si>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</si>
  <si>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</si>
  <si>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</si>
  <si>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</si>
  <si>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</si>
  <si>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</si>
  <si>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</si>
  <si>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</si>
  <si>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</si>
  <si>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</si>
  <si>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</si>
  <si>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</si>
  <si>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</si>
  <si>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</si>
  <si>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</si>
  <si>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</si>
  <si>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</si>
  <si>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</si>
  <si>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</si>
  <si>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</si>
  <si>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</si>
  <si>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</si>
  <si>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</si>
  <si>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</si>
  <si>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</si>
  <si>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</si>
  <si>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</si>
  <si>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</si>
  <si>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</si>
  <si>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</si>
  <si>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</si>
  <si>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</si>
  <si>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</si>
  <si>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</si>
  <si>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</si>
  <si>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</si>
  <si>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</si>
  <si>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</si>
  <si>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</si>
  <si>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</si>
  <si>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</si>
  <si>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</si>
  <si>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</si>
  <si>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</si>
  <si>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</si>
  <si>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</si>
  <si>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</si>
  <si>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</si>
  <si>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</si>
  <si>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</si>
  <si>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</si>
  <si>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</si>
  <si>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  2026 года</t>
  </si>
  <si>
    <t>Факт на 01.02 .2025 (отчетный) год</t>
  </si>
  <si>
    <t>План на 2026 год по состоянию на 01.02.2026 (текущий) год</t>
  </si>
  <si>
    <t>Факт на 01.02.2026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</si>
</sst>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112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11967</v>
      </c>
      <c r="C8" s="15">
        <f>B8/B42*100</f>
        <v>43.996323529411761</v>
      </c>
      <c r="D8" s="15">
        <f>D9+D11+D14+D19+D22+D23+D24+D25+D27+D28+D29+D30</f>
        <v>251309.20000000004</v>
      </c>
      <c r="E8" s="15">
        <f>D8/D42*100</f>
        <v>28.44695284634567</v>
      </c>
      <c r="F8" s="15">
        <f t="shared" ref="F8" si="1">F9+F11+F14+F19+F22+F23+F24+F25+F27+F28+F29+F30</f>
        <v>9600.2999999999993</v>
      </c>
      <c r="G8" s="10">
        <f>F8/F42*100</f>
        <v>37.715679803884591</v>
      </c>
      <c r="H8" s="10">
        <f>F8/B8*100-100</f>
        <v>-19.776886437703695</v>
      </c>
      <c r="I8" s="10">
        <f>F8/D8*100</f>
        <v>3.8201148226965023</v>
      </c>
    </row>
    <row r="9" spans="1:9" ht="26.25" customHeight="1" x14ac:dyDescent="0.25">
      <c r="A9" s="3" t="s">
        <v>9</v>
      </c>
      <c r="B9" s="15">
        <f>B10</f>
        <v>5929</v>
      </c>
      <c r="C9" s="15">
        <f>B9/B42*100</f>
        <v>21.797794117647058</v>
      </c>
      <c r="D9" s="15">
        <f>D10</f>
        <v>183793</v>
      </c>
      <c r="E9" s="15">
        <f>D9/D42*100</f>
        <v>20.804454450885242</v>
      </c>
      <c r="F9" s="15">
        <f>F10</f>
        <v>7060</v>
      </c>
      <c r="G9" s="10">
        <f>F9/F42*100</f>
        <v>27.735872776415864</v>
      </c>
      <c r="H9" s="10">
        <f t="shared" ref="H9:H42" si="2">F9/B9*100-100</f>
        <v>19.075729465339862</v>
      </c>
      <c r="I9" s="10">
        <f t="shared" ref="I9:I42" si="3">F9/D9*100</f>
        <v>3.8412779594435045</v>
      </c>
    </row>
    <row r="10" spans="1:9" ht="26.25" customHeight="1" x14ac:dyDescent="0.25">
      <c r="A10" s="3" t="s">
        <v>10</v>
      </c>
      <c r="B10" s="15">
        <v>5929</v>
      </c>
      <c r="C10" s="15">
        <f>B10/B42*100</f>
        <v>21.797794117647058</v>
      </c>
      <c r="D10" s="15">
        <v>183793</v>
      </c>
      <c r="E10" s="15">
        <f>D10/D42*100</f>
        <v>20.804454450885242</v>
      </c>
      <c r="F10" s="15">
        <v>7060</v>
      </c>
      <c r="G10" s="10">
        <f>F10/F42*100</f>
        <v>27.735872776415864</v>
      </c>
      <c r="H10" s="10">
        <f t="shared" si="2"/>
        <v>19.075729465339862</v>
      </c>
      <c r="I10" s="10">
        <f t="shared" si="3"/>
        <v>3.8412779594435045</v>
      </c>
    </row>
    <row r="11" spans="1:9" ht="64.5" customHeight="1" x14ac:dyDescent="0.25">
      <c r="A11" s="3" t="s">
        <v>11</v>
      </c>
      <c r="B11" s="15">
        <f>B12</f>
        <v>304</v>
      </c>
      <c r="C11" s="15">
        <f>B11/B42*100</f>
        <v>1.1176470588235294</v>
      </c>
      <c r="D11" s="15">
        <f>D12</f>
        <v>3954.2</v>
      </c>
      <c r="E11" s="15">
        <f>D11/D42*100</f>
        <v>0.44759579412540418</v>
      </c>
      <c r="F11" s="15">
        <f>F12</f>
        <v>300.39999999999998</v>
      </c>
      <c r="G11" s="10">
        <f>F11/F42*100</f>
        <v>1.1801496008548618</v>
      </c>
      <c r="H11" s="10">
        <f t="shared" si="2"/>
        <v>-1.1842105263157947</v>
      </c>
      <c r="I11" s="10">
        <f t="shared" si="3"/>
        <v>7.5969854837893882</v>
      </c>
    </row>
    <row r="12" spans="1:9" ht="26.25" customHeight="1" x14ac:dyDescent="0.25">
      <c r="A12" s="3" t="s">
        <v>12</v>
      </c>
      <c r="B12" s="15">
        <f>B13</f>
        <v>304</v>
      </c>
      <c r="C12" s="15">
        <f>B12/B42*100</f>
        <v>1.1176470588235294</v>
      </c>
      <c r="D12" s="15">
        <f>D13</f>
        <v>3954.2</v>
      </c>
      <c r="E12" s="15">
        <f>D12/D42*100</f>
        <v>0.44759579412540418</v>
      </c>
      <c r="F12" s="15">
        <f>F13</f>
        <v>300.39999999999998</v>
      </c>
      <c r="G12" s="10">
        <f>F12/F42*100</f>
        <v>1.1801496008548618</v>
      </c>
      <c r="H12" s="10">
        <f t="shared" si="2"/>
        <v>-1.1842105263157947</v>
      </c>
      <c r="I12" s="10">
        <f t="shared" si="3"/>
        <v>7.5969854837893882</v>
      </c>
    </row>
    <row r="13" spans="1:9" ht="26.25" customHeight="1" x14ac:dyDescent="0.25">
      <c r="A13" s="3" t="s">
        <v>13</v>
      </c>
      <c r="B13" s="15">
        <v>304</v>
      </c>
      <c r="C13" s="15">
        <f>B13/B42*100</f>
        <v>1.1176470588235294</v>
      </c>
      <c r="D13" s="15">
        <v>3954.2</v>
      </c>
      <c r="E13" s="15">
        <f>D13/D42*100</f>
        <v>0.44759579412540418</v>
      </c>
      <c r="F13" s="15">
        <v>300.39999999999998</v>
      </c>
      <c r="G13" s="10">
        <f>F13/F42*100</f>
        <v>1.1801496008548618</v>
      </c>
      <c r="H13" s="10">
        <f t="shared" si="2"/>
        <v>-1.1842105263157947</v>
      </c>
      <c r="I13" s="10">
        <f t="shared" si="3"/>
        <v>7.5969854837893882</v>
      </c>
    </row>
    <row r="14" spans="1:9" ht="26.25" customHeight="1" x14ac:dyDescent="0.25">
      <c r="A14" s="3" t="s">
        <v>14</v>
      </c>
      <c r="B14" s="15">
        <f>B15+B16+B17+B18</f>
        <v>548</v>
      </c>
      <c r="C14" s="15">
        <f>B14/B42*100</f>
        <v>2.0147058823529411</v>
      </c>
      <c r="D14" s="15">
        <f>D15+D16+D17+D18</f>
        <v>6440</v>
      </c>
      <c r="E14" s="15">
        <f>D14/D42*100</f>
        <v>0.72897600378524174</v>
      </c>
      <c r="F14" s="15">
        <f>F15+F16+F17+F18</f>
        <v>26.599999999999994</v>
      </c>
      <c r="G14" s="10">
        <f>F14/F42*100</f>
        <v>0.10450059714626939</v>
      </c>
      <c r="H14" s="10">
        <f t="shared" si="2"/>
        <v>-95.145985401459853</v>
      </c>
      <c r="I14" s="10">
        <f t="shared" si="3"/>
        <v>0.41304347826086946</v>
      </c>
    </row>
    <row r="15" spans="1:9" ht="39" customHeight="1" x14ac:dyDescent="0.25">
      <c r="A15" s="3" t="s">
        <v>15</v>
      </c>
      <c r="B15" s="15">
        <v>-10</v>
      </c>
      <c r="C15" s="15">
        <f>B15/B42*100</f>
        <v>-3.6764705882352942E-2</v>
      </c>
      <c r="D15" s="15">
        <v>3540</v>
      </c>
      <c r="E15" s="15">
        <f>D15/D42*100</f>
        <v>0.40071041201859559</v>
      </c>
      <c r="F15" s="15">
        <v>95.3</v>
      </c>
      <c r="G15" s="10">
        <f>F15/F42*100</f>
        <v>0.37439499654283737</v>
      </c>
      <c r="H15" s="10">
        <f t="shared" si="2"/>
        <v>-1053</v>
      </c>
      <c r="I15" s="10">
        <f t="shared" si="3"/>
        <v>2.6920903954802258</v>
      </c>
    </row>
    <row r="16" spans="1:9" ht="39" customHeight="1" x14ac:dyDescent="0.25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2"/>
        <v>#DIV/0!</v>
      </c>
      <c r="I16" s="10"/>
    </row>
    <row r="17" spans="1:9" ht="39" customHeight="1" x14ac:dyDescent="0.25">
      <c r="A17" s="3" t="s">
        <v>104</v>
      </c>
      <c r="B17" s="15">
        <v>0</v>
      </c>
      <c r="C17" s="15">
        <f>B17/B42*100</f>
        <v>0</v>
      </c>
      <c r="D17" s="15">
        <v>1400</v>
      </c>
      <c r="E17" s="15">
        <f>D17/D42*100</f>
        <v>0.15847304430113951</v>
      </c>
      <c r="F17" s="15">
        <v>0</v>
      </c>
      <c r="G17" s="10">
        <f>F17/F42*100</f>
        <v>0</v>
      </c>
      <c r="H17" s="10"/>
      <c r="I17" s="10">
        <f t="shared" si="3"/>
        <v>0</v>
      </c>
    </row>
    <row r="18" spans="1:9" ht="38.25" customHeight="1" x14ac:dyDescent="0.25">
      <c r="A18" s="3" t="s">
        <v>105</v>
      </c>
      <c r="B18" s="15">
        <v>558</v>
      </c>
      <c r="C18" s="15">
        <f>B18/B42*100</f>
        <v>2.0514705882352944</v>
      </c>
      <c r="D18" s="15">
        <v>1500</v>
      </c>
      <c r="E18" s="15">
        <f>D18/D42*100</f>
        <v>0.16979254746550662</v>
      </c>
      <c r="F18" s="15">
        <v>-68.7</v>
      </c>
      <c r="G18" s="10">
        <f>F18/F42*100</f>
        <v>-0.26989439939656801</v>
      </c>
      <c r="H18" s="10">
        <f t="shared" si="2"/>
        <v>-112.31182795698925</v>
      </c>
      <c r="I18" s="10">
        <f t="shared" si="3"/>
        <v>-4.58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379</v>
      </c>
      <c r="C22" s="15">
        <f>B22/B42*100</f>
        <v>1.3933823529411764</v>
      </c>
      <c r="D22" s="15">
        <v>7250</v>
      </c>
      <c r="E22" s="15">
        <f>D22/D42*100</f>
        <v>0.82066397941661529</v>
      </c>
      <c r="F22" s="15">
        <v>376.5</v>
      </c>
      <c r="G22" s="10">
        <f>F22/F42*100</f>
        <v>1.4791155949462569</v>
      </c>
      <c r="H22" s="10">
        <f t="shared" si="2"/>
        <v>-0.65963060686016206</v>
      </c>
      <c r="I22" s="10">
        <f t="shared" si="3"/>
        <v>5.1931034482758616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1145</v>
      </c>
      <c r="C24" s="15">
        <f>B24/B42*100</f>
        <v>4.2095588235294121</v>
      </c>
      <c r="D24" s="15">
        <v>18405</v>
      </c>
      <c r="E24" s="15">
        <f>D24/D42*100</f>
        <v>2.083354557401766</v>
      </c>
      <c r="F24" s="15">
        <v>1007.7</v>
      </c>
      <c r="G24" s="10">
        <f>F24/F42*100</f>
        <v>3.9588440505374316</v>
      </c>
      <c r="H24" s="10">
        <f t="shared" si="2"/>
        <v>-11.991266375545848</v>
      </c>
      <c r="I24" s="10">
        <f t="shared" si="3"/>
        <v>5.475142624286879</v>
      </c>
    </row>
    <row r="25" spans="1:9" ht="50.25" customHeight="1" x14ac:dyDescent="0.25">
      <c r="A25" s="3" t="s">
        <v>20</v>
      </c>
      <c r="B25" s="15">
        <f>B26</f>
        <v>0</v>
      </c>
      <c r="C25" s="15">
        <f>B25/B42*100</f>
        <v>0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3"/>
        <v>#DIV/0!</v>
      </c>
    </row>
    <row r="26" spans="1:9" ht="39" customHeight="1" x14ac:dyDescent="0.25">
      <c r="A26" s="3" t="s">
        <v>21</v>
      </c>
      <c r="B26" s="15">
        <v>0</v>
      </c>
      <c r="C26" s="15">
        <f>B26/B42*100</f>
        <v>0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3"/>
        <v>#DIV/0!</v>
      </c>
    </row>
    <row r="27" spans="1:9" ht="51.75" customHeight="1" x14ac:dyDescent="0.25">
      <c r="A27" s="3" t="s">
        <v>22</v>
      </c>
      <c r="B27" s="15">
        <v>748</v>
      </c>
      <c r="C27" s="15">
        <f>B27/B42*100</f>
        <v>2.75</v>
      </c>
      <c r="D27" s="15">
        <v>12300</v>
      </c>
      <c r="E27" s="15">
        <f>D27/D42*100</f>
        <v>1.3922988892171542</v>
      </c>
      <c r="F27" s="15">
        <v>685.5</v>
      </c>
      <c r="G27" s="10">
        <f>F27/F42*100</f>
        <v>2.6930511031491609</v>
      </c>
      <c r="H27" s="10">
        <f t="shared" si="2"/>
        <v>-8.3556149732620213</v>
      </c>
      <c r="I27" s="10">
        <f t="shared" si="3"/>
        <v>5.5731707317073171</v>
      </c>
    </row>
    <row r="28" spans="1:9" ht="39" customHeight="1" x14ac:dyDescent="0.25">
      <c r="A28" s="3" t="s">
        <v>23</v>
      </c>
      <c r="B28" s="15">
        <v>2888</v>
      </c>
      <c r="C28" s="15">
        <f>B28/B42*100</f>
        <v>10.617647058823529</v>
      </c>
      <c r="D28" s="15">
        <v>16381.2</v>
      </c>
      <c r="E28" s="15">
        <f>D28/D42*100</f>
        <v>1.8542704523613049</v>
      </c>
      <c r="F28" s="15">
        <v>23.4</v>
      </c>
      <c r="G28" s="10">
        <f>F28/F42*100</f>
        <v>9.1929096737695629E-2</v>
      </c>
      <c r="H28" s="10">
        <f t="shared" si="2"/>
        <v>-99.189750692520775</v>
      </c>
      <c r="I28" s="10">
        <f t="shared" si="3"/>
        <v>0.142846677899055</v>
      </c>
    </row>
    <row r="29" spans="1:9" ht="26.25" customHeight="1" x14ac:dyDescent="0.25">
      <c r="A29" s="3" t="s">
        <v>24</v>
      </c>
      <c r="B29" s="15">
        <v>13</v>
      </c>
      <c r="C29" s="15">
        <f>B29/B42*100</f>
        <v>4.7794117647058827E-2</v>
      </c>
      <c r="D29" s="15">
        <v>2630.2</v>
      </c>
      <c r="E29" s="15">
        <f>D29/D42*100</f>
        <v>0.29772557222918367</v>
      </c>
      <c r="F29" s="15">
        <v>133.30000000000001</v>
      </c>
      <c r="G29" s="10">
        <f>F29/F42*100</f>
        <v>0.52368156389465081</v>
      </c>
      <c r="H29" s="10">
        <f t="shared" si="2"/>
        <v>925.38461538461547</v>
      </c>
      <c r="I29" s="10">
        <f t="shared" si="3"/>
        <v>5.0680556611664516</v>
      </c>
    </row>
    <row r="30" spans="1:9" ht="26.25" customHeight="1" x14ac:dyDescent="0.25">
      <c r="A30" s="3" t="s">
        <v>25</v>
      </c>
      <c r="B30" s="15">
        <v>13</v>
      </c>
      <c r="C30" s="15">
        <f>B30/B42*100</f>
        <v>4.7794117647058827E-2</v>
      </c>
      <c r="D30" s="15">
        <v>155.6</v>
      </c>
      <c r="E30" s="15">
        <f>D30/D42*100</f>
        <v>1.7613146923755218E-2</v>
      </c>
      <c r="F30" s="15">
        <v>-13.1</v>
      </c>
      <c r="G30" s="10">
        <f>F30/F42*100</f>
        <v>-5.1464579797598844E-2</v>
      </c>
      <c r="H30" s="10">
        <f t="shared" si="2"/>
        <v>-200.76923076923077</v>
      </c>
      <c r="I30" s="10">
        <f t="shared" si="3"/>
        <v>-8.4190231362467873</v>
      </c>
    </row>
    <row r="31" spans="1:9" ht="26.25" customHeight="1" x14ac:dyDescent="0.25">
      <c r="A31" s="3" t="s">
        <v>26</v>
      </c>
      <c r="B31" s="15">
        <f t="shared" ref="B31" si="4">B32+B39+B40+B41</f>
        <v>15233</v>
      </c>
      <c r="C31" s="15">
        <f>B31/B42*100</f>
        <v>56.003676470588239</v>
      </c>
      <c r="D31" s="15">
        <f>D32+D39+D40+D41</f>
        <v>632121.80000000005</v>
      </c>
      <c r="E31" s="15">
        <f>D31/D42*100</f>
        <v>71.553047153654319</v>
      </c>
      <c r="F31" s="15">
        <f t="shared" ref="F31" si="5">F32+F39+F40+F41</f>
        <v>15854.100000000002</v>
      </c>
      <c r="G31" s="10">
        <f>F31/F42*100</f>
        <v>62.284320196115416</v>
      </c>
      <c r="H31" s="10">
        <f t="shared" si="2"/>
        <v>4.0773321079236098</v>
      </c>
      <c r="I31" s="10">
        <f t="shared" si="3"/>
        <v>2.5080767662181565</v>
      </c>
    </row>
    <row r="32" spans="1:9" ht="64.5" customHeight="1" x14ac:dyDescent="0.25">
      <c r="A32" s="3" t="s">
        <v>27</v>
      </c>
      <c r="B32" s="15">
        <f t="shared" ref="B32" si="6">B33+B36+B37+B38</f>
        <v>15290</v>
      </c>
      <c r="C32" s="15">
        <f>B32/B42*100</f>
        <v>56.213235294117645</v>
      </c>
      <c r="D32" s="15">
        <f>D33+D36+D37+D38</f>
        <v>632121.80000000005</v>
      </c>
      <c r="E32" s="15">
        <f>D32/D42*100</f>
        <v>71.553047153654319</v>
      </c>
      <c r="F32" s="15">
        <f t="shared" ref="F32" si="7">F33+F36+F37+F38</f>
        <v>15874.900000000001</v>
      </c>
      <c r="G32" s="10">
        <f>F32/F42*100</f>
        <v>62.366034948771144</v>
      </c>
      <c r="H32" s="10">
        <f t="shared" si="2"/>
        <v>3.8253760627861482</v>
      </c>
      <c r="I32" s="10">
        <f t="shared" si="3"/>
        <v>2.5113672713075235</v>
      </c>
    </row>
    <row r="33" spans="1:9" ht="39" customHeight="1" x14ac:dyDescent="0.25">
      <c r="A33" s="3" t="s">
        <v>28</v>
      </c>
      <c r="B33" s="15">
        <f>B34+B35</f>
        <v>6028</v>
      </c>
      <c r="C33" s="15">
        <f>B33/B42*100</f>
        <v>22.161764705882351</v>
      </c>
      <c r="D33" s="15">
        <f>D34+D35</f>
        <v>73881</v>
      </c>
      <c r="E33" s="15">
        <f>D33/D42*100</f>
        <v>8.3629621328660626</v>
      </c>
      <c r="F33" s="15">
        <f>F34+F35</f>
        <v>6156.8</v>
      </c>
      <c r="G33" s="10">
        <f>F33/F42*100</f>
        <v>24.187566786095921</v>
      </c>
      <c r="H33" s="10">
        <f t="shared" si="2"/>
        <v>2.1366954213669658</v>
      </c>
      <c r="I33" s="10">
        <f t="shared" si="3"/>
        <v>8.3334010097318671</v>
      </c>
    </row>
    <row r="34" spans="1:9" ht="39" customHeight="1" x14ac:dyDescent="0.25">
      <c r="A34" s="3" t="s">
        <v>29</v>
      </c>
      <c r="B34" s="15">
        <v>6028</v>
      </c>
      <c r="C34" s="15">
        <f>B34/B42*100</f>
        <v>22.161764705882351</v>
      </c>
      <c r="D34" s="15">
        <v>73881</v>
      </c>
      <c r="E34" s="15">
        <f>D34/D42*100</f>
        <v>8.3629621328660626</v>
      </c>
      <c r="F34" s="15">
        <v>6156.8</v>
      </c>
      <c r="G34" s="10">
        <f>F34/F42*100</f>
        <v>24.187566786095921</v>
      </c>
      <c r="H34" s="10">
        <f t="shared" si="2"/>
        <v>2.1366954213669658</v>
      </c>
      <c r="I34" s="10">
        <f t="shared" si="3"/>
        <v>8.3334010097318671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418</v>
      </c>
      <c r="C36" s="15">
        <f>B36/B42*100</f>
        <v>1.536764705882353</v>
      </c>
      <c r="D36" s="15">
        <v>239395.8</v>
      </c>
      <c r="E36" s="15">
        <f>D36/D42*100</f>
        <v>27.098415156361956</v>
      </c>
      <c r="F36" s="15">
        <v>0</v>
      </c>
      <c r="G36" s="10">
        <f>F36/F42*100</f>
        <v>0</v>
      </c>
      <c r="H36" s="10"/>
      <c r="I36" s="10">
        <f t="shared" si="3"/>
        <v>0</v>
      </c>
    </row>
    <row r="37" spans="1:9" ht="39" customHeight="1" x14ac:dyDescent="0.25">
      <c r="A37" s="18" t="s">
        <v>110</v>
      </c>
      <c r="B37" s="15">
        <v>8844</v>
      </c>
      <c r="C37" s="15">
        <f>B37/B42*100</f>
        <v>32.514705882352942</v>
      </c>
      <c r="D37" s="15">
        <v>318845</v>
      </c>
      <c r="E37" s="15">
        <f>D37/D42*100</f>
        <v>36.091669864426308</v>
      </c>
      <c r="F37" s="15">
        <v>9718.1</v>
      </c>
      <c r="G37" s="10">
        <f>F37/F42*100</f>
        <v>38.178468162675216</v>
      </c>
      <c r="H37" s="10">
        <f t="shared" si="2"/>
        <v>9.8835368611487979</v>
      </c>
      <c r="I37" s="10">
        <f t="shared" si="3"/>
        <v>3.0479072903762017</v>
      </c>
    </row>
    <row r="38" spans="1:9" ht="26.25" customHeight="1" x14ac:dyDescent="0.25">
      <c r="A38" s="3" t="s">
        <v>30</v>
      </c>
      <c r="B38" s="15">
        <v>0</v>
      </c>
      <c r="C38" s="15">
        <f>B38/B42*100</f>
        <v>0</v>
      </c>
      <c r="D38" s="15">
        <v>0</v>
      </c>
      <c r="E38" s="15">
        <f>D38/D42*100</f>
        <v>0</v>
      </c>
      <c r="F38" s="15">
        <v>0</v>
      </c>
      <c r="G38" s="10">
        <f>F38/F42*100</f>
        <v>0</v>
      </c>
      <c r="H38" s="10"/>
      <c r="I38" s="10"/>
    </row>
    <row r="39" spans="1:9" ht="26.25" customHeight="1" x14ac:dyDescent="0.25">
      <c r="A39" s="3" t="s">
        <v>31</v>
      </c>
      <c r="B39" s="15">
        <v>-48</v>
      </c>
      <c r="C39" s="15">
        <f>B39/B42*100</f>
        <v>-0.17647058823529413</v>
      </c>
      <c r="D39" s="15">
        <v>0</v>
      </c>
      <c r="E39" s="15">
        <f>D39/D42*100</f>
        <v>0</v>
      </c>
      <c r="F39" s="15">
        <v>-12</v>
      </c>
      <c r="G39" s="10">
        <f>F39/F42*100</f>
        <v>-4.7143126532151608E-2</v>
      </c>
      <c r="H39" s="10"/>
      <c r="I39" s="10"/>
    </row>
    <row r="40" spans="1:9" ht="64.5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25">
      <c r="A41" s="3" t="s">
        <v>33</v>
      </c>
      <c r="B41" s="15">
        <v>-9</v>
      </c>
      <c r="C41" s="15">
        <f>B41/B42*100</f>
        <v>-3.3088235294117647E-2</v>
      </c>
      <c r="D41" s="15">
        <v>0</v>
      </c>
      <c r="E41" s="15">
        <f>D41/D42*100</f>
        <v>0</v>
      </c>
      <c r="F41" s="15">
        <v>-8.8000000000000007</v>
      </c>
      <c r="G41" s="10">
        <f>F41/F42*100</f>
        <v>-3.457162612357785E-2</v>
      </c>
      <c r="H41" s="10">
        <f t="shared" si="2"/>
        <v>-2.2222222222222143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B8+B31</f>
        <v>27200</v>
      </c>
      <c r="C42" s="13">
        <f>C31+C8</f>
        <v>100</v>
      </c>
      <c r="D42" s="16">
        <f>D8+D31</f>
        <v>883431.00000000012</v>
      </c>
      <c r="E42" s="16">
        <f>SUM(E8,E31)</f>
        <v>99.999999999999986</v>
      </c>
      <c r="F42" s="16">
        <f>F8+F31</f>
        <v>25454.400000000001</v>
      </c>
      <c r="G42" s="13">
        <f>G31+G8</f>
        <v>100</v>
      </c>
      <c r="H42" s="10">
        <f t="shared" si="2"/>
        <v>-6.4176470588235333</v>
      </c>
      <c r="I42" s="10">
        <f t="shared" si="3"/>
        <v>2.8813116134706616</v>
      </c>
    </row>
    <row r="43" spans="1:9" ht="26.25" customHeight="1" x14ac:dyDescent="0.25">
      <c r="A43" s="3" t="s">
        <v>35</v>
      </c>
      <c r="B43" s="17">
        <f>SUM(B44:B49)</f>
        <v>2168.8999999999996</v>
      </c>
      <c r="C43" s="9">
        <f>B43/B87*100</f>
        <v>11.348248762570504</v>
      </c>
      <c r="D43" s="17">
        <f>SUM(D44:D49)</f>
        <v>104958.1</v>
      </c>
      <c r="E43" s="9">
        <f>D43/D87*100</f>
        <v>10.232854296570178</v>
      </c>
      <c r="F43" s="17">
        <f>SUM(F44:F49)</f>
        <v>3324.2</v>
      </c>
      <c r="G43" s="9">
        <f>F43/F87*100</f>
        <v>13.882067986302516</v>
      </c>
      <c r="H43" s="9">
        <f>F43/B43*100-100</f>
        <v>53.266632855364492</v>
      </c>
      <c r="I43" s="10">
        <f t="shared" ref="I43:I72" si="8">F43/D43*100</f>
        <v>3.1671686129989012</v>
      </c>
    </row>
    <row r="44" spans="1:9" ht="78" customHeight="1" x14ac:dyDescent="0.25">
      <c r="A44" s="3" t="s">
        <v>36</v>
      </c>
      <c r="B44" s="17">
        <v>0</v>
      </c>
      <c r="C44" s="9">
        <f>B44/B87*100</f>
        <v>0</v>
      </c>
      <c r="D44" s="17">
        <v>574</v>
      </c>
      <c r="E44" s="9">
        <f>D44/D87*100</f>
        <v>5.5961934964821977E-2</v>
      </c>
      <c r="F44" s="17">
        <v>0</v>
      </c>
      <c r="G44" s="9">
        <f>F44/F87*100</f>
        <v>0</v>
      </c>
      <c r="H44" s="9" t="e">
        <f>F44/B44*100-100</f>
        <v>#DIV/0!</v>
      </c>
      <c r="I44" s="10">
        <f t="shared" si="8"/>
        <v>0</v>
      </c>
    </row>
    <row r="45" spans="1:9" ht="111.75" customHeight="1" x14ac:dyDescent="0.25">
      <c r="A45" s="3" t="s">
        <v>37</v>
      </c>
      <c r="B45" s="17">
        <v>875.1</v>
      </c>
      <c r="C45" s="9">
        <f>B45/B87*100</f>
        <v>4.5787507455970538</v>
      </c>
      <c r="D45" s="17">
        <v>28191.1</v>
      </c>
      <c r="E45" s="9">
        <f>D45/D87*100</f>
        <v>2.7484817156564336</v>
      </c>
      <c r="F45" s="17">
        <v>730</v>
      </c>
      <c r="G45" s="9">
        <f>F45/F87*100</f>
        <v>3.0485258498287817</v>
      </c>
      <c r="H45" s="9">
        <f>F45/B45*100-100</f>
        <v>-16.580962175751353</v>
      </c>
      <c r="I45" s="10">
        <f t="shared" si="8"/>
        <v>2.5894697262611248</v>
      </c>
    </row>
    <row r="46" spans="1:9" ht="15" customHeight="1" x14ac:dyDescent="0.25">
      <c r="A46" s="3" t="s">
        <v>38</v>
      </c>
      <c r="B46" s="17">
        <v>0</v>
      </c>
      <c r="C46" s="9">
        <f>B46/B87*100</f>
        <v>0</v>
      </c>
      <c r="D46" s="17">
        <v>17.899999999999999</v>
      </c>
      <c r="E46" s="9">
        <f>D46/D87*100</f>
        <v>1.7451544178925321E-3</v>
      </c>
      <c r="F46" s="17">
        <v>0</v>
      </c>
      <c r="G46" s="9">
        <f>F46/F87*100</f>
        <v>0</v>
      </c>
      <c r="H46" s="9" t="e">
        <f t="shared" ref="H46:H48" si="9">F46/B46*100-100</f>
        <v>#DIV/0!</v>
      </c>
      <c r="I46" s="10">
        <f t="shared" si="8"/>
        <v>0</v>
      </c>
    </row>
    <row r="47" spans="1:9" ht="64.5" customHeight="1" x14ac:dyDescent="0.25">
      <c r="A47" s="3" t="s">
        <v>39</v>
      </c>
      <c r="B47" s="17">
        <v>202</v>
      </c>
      <c r="C47" s="9">
        <f>B47/B87*100</f>
        <v>1.056916524523603</v>
      </c>
      <c r="D47" s="17">
        <v>11203.8</v>
      </c>
      <c r="E47" s="9">
        <f>D47/D87*100</f>
        <v>1.0923106741443771</v>
      </c>
      <c r="F47" s="17">
        <v>241.7</v>
      </c>
      <c r="G47" s="9">
        <f>F47/F87*100</f>
        <v>1.0093543806898857</v>
      </c>
      <c r="H47" s="9">
        <f t="shared" si="9"/>
        <v>19.653465346534645</v>
      </c>
      <c r="I47" s="10">
        <f t="shared" si="8"/>
        <v>2.1573037719345223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500</v>
      </c>
      <c r="E48" s="9">
        <f>D48/D87*100</f>
        <v>4.8747330108729947E-2</v>
      </c>
      <c r="F48" s="17">
        <v>0</v>
      </c>
      <c r="G48" s="9">
        <f>F48/F87*100</f>
        <v>0</v>
      </c>
      <c r="H48" s="9" t="e">
        <f t="shared" si="9"/>
        <v>#DIV/0!</v>
      </c>
      <c r="I48" s="10">
        <f t="shared" si="8"/>
        <v>0</v>
      </c>
    </row>
    <row r="49" spans="1:9" ht="26.25" customHeight="1" x14ac:dyDescent="0.25">
      <c r="A49" s="3" t="s">
        <v>41</v>
      </c>
      <c r="B49" s="17">
        <v>1091.8</v>
      </c>
      <c r="C49" s="9">
        <f>B49/B87*100</f>
        <v>5.7125814924498499</v>
      </c>
      <c r="D49" s="17">
        <v>64471.3</v>
      </c>
      <c r="E49" s="9">
        <f>D49/D87*100</f>
        <v>6.2856074872779217</v>
      </c>
      <c r="F49" s="17">
        <v>2352.5</v>
      </c>
      <c r="G49" s="9">
        <f>F49/F87*100</f>
        <v>9.8241877557838482</v>
      </c>
      <c r="H49" s="9">
        <f>F49/B49*100-100</f>
        <v>115.46986627587472</v>
      </c>
      <c r="I49" s="10">
        <f t="shared" si="8"/>
        <v>3.6489104454230024</v>
      </c>
    </row>
    <row r="50" spans="1:9" ht="15" customHeight="1" x14ac:dyDescent="0.25">
      <c r="A50" s="3" t="s">
        <v>42</v>
      </c>
      <c r="B50" s="17">
        <f>B51</f>
        <v>551.9</v>
      </c>
      <c r="C50" s="9">
        <f>B50/B87*100</f>
        <v>2.8876843063592892</v>
      </c>
      <c r="D50" s="17">
        <f>D51</f>
        <v>3075.8</v>
      </c>
      <c r="E50" s="9">
        <f>D50/D87*100</f>
        <v>0.29987407589686316</v>
      </c>
      <c r="F50" s="17">
        <f>F51</f>
        <v>769</v>
      </c>
      <c r="G50" s="9">
        <f>F50/F87*100</f>
        <v>3.211392299340182</v>
      </c>
      <c r="H50" s="9">
        <f>F50/B50*100-100</f>
        <v>39.336836383402783</v>
      </c>
      <c r="I50" s="10">
        <f t="shared" si="8"/>
        <v>25.001625593341569</v>
      </c>
    </row>
    <row r="51" spans="1:9" ht="26.25" customHeight="1" x14ac:dyDescent="0.25">
      <c r="A51" s="3" t="s">
        <v>43</v>
      </c>
      <c r="B51" s="17">
        <v>551.9</v>
      </c>
      <c r="C51" s="9">
        <f>B51/B87*100</f>
        <v>2.8876843063592892</v>
      </c>
      <c r="D51" s="17">
        <v>3075.8</v>
      </c>
      <c r="E51" s="9">
        <f>D51/D87*100</f>
        <v>0.29987407589686316</v>
      </c>
      <c r="F51" s="17">
        <v>769</v>
      </c>
      <c r="G51" s="9">
        <f>F51/F87*100</f>
        <v>3.211392299340182</v>
      </c>
      <c r="H51" s="9">
        <f t="shared" ref="H51:H100" si="10">F51/B51*100-100</f>
        <v>39.336836383402783</v>
      </c>
      <c r="I51" s="10">
        <f t="shared" si="8"/>
        <v>25.001625593341569</v>
      </c>
    </row>
    <row r="52" spans="1:9" ht="51.75" customHeight="1" x14ac:dyDescent="0.25">
      <c r="A52" s="3" t="s">
        <v>44</v>
      </c>
      <c r="B52" s="17">
        <f>B54</f>
        <v>17.399999999999999</v>
      </c>
      <c r="C52" s="9">
        <f>B52/B87*100</f>
        <v>9.1041324389656869E-2</v>
      </c>
      <c r="D52" s="17">
        <f>SUM(D53:D54)</f>
        <v>0</v>
      </c>
      <c r="E52" s="9">
        <f>D52/D87*100</f>
        <v>0</v>
      </c>
      <c r="F52" s="17">
        <f>SUM(F53:F54)</f>
        <v>0</v>
      </c>
      <c r="G52" s="9">
        <f>F52/F87*100</f>
        <v>0</v>
      </c>
      <c r="H52" s="9">
        <f t="shared" si="10"/>
        <v>-100</v>
      </c>
      <c r="I52" s="10" t="e">
        <f t="shared" si="8"/>
        <v>#DIV/0!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0</v>
      </c>
      <c r="E53" s="9">
        <f>D53/D87*100</f>
        <v>0</v>
      </c>
      <c r="F53" s="17">
        <v>0</v>
      </c>
      <c r="G53" s="9">
        <f>F53/F87*100</f>
        <v>0</v>
      </c>
      <c r="H53" s="9" t="e">
        <f t="shared" si="10"/>
        <v>#DIV/0!</v>
      </c>
      <c r="I53" s="10" t="e">
        <f t="shared" si="8"/>
        <v>#DIV/0!</v>
      </c>
    </row>
    <row r="54" spans="1:9" ht="66" customHeight="1" x14ac:dyDescent="0.25">
      <c r="A54" s="3" t="s">
        <v>102</v>
      </c>
      <c r="B54" s="17">
        <v>17.399999999999999</v>
      </c>
      <c r="C54" s="9">
        <f>B54/B87*100</f>
        <v>9.1041324389656869E-2</v>
      </c>
      <c r="D54" s="17">
        <v>0</v>
      </c>
      <c r="E54" s="9">
        <f>D54/D87*100</f>
        <v>0</v>
      </c>
      <c r="F54" s="17">
        <v>0</v>
      </c>
      <c r="G54" s="9">
        <f>F54/F87*100</f>
        <v>0</v>
      </c>
      <c r="H54" s="9">
        <f t="shared" si="10"/>
        <v>-100</v>
      </c>
      <c r="I54" s="10" t="e">
        <f t="shared" si="8"/>
        <v>#DIV/0!</v>
      </c>
    </row>
    <row r="55" spans="1:9" ht="26.25" customHeight="1" x14ac:dyDescent="0.25">
      <c r="A55" s="3" t="s">
        <v>45</v>
      </c>
      <c r="B55" s="17">
        <f>SUM(B56:B58)</f>
        <v>119.5</v>
      </c>
      <c r="C55" s="9">
        <f>B55/B87*100</f>
        <v>0.62525507267609182</v>
      </c>
      <c r="D55" s="17">
        <f>SUM(D56:D58)</f>
        <v>43884.899999999994</v>
      </c>
      <c r="E55" s="9">
        <f>D55/D87*100</f>
        <v>4.2785434141772054</v>
      </c>
      <c r="F55" s="17">
        <f>SUM(F56:F58)</f>
        <v>315.89999999999998</v>
      </c>
      <c r="G55" s="9">
        <f>F55/F87*100</f>
        <v>1.3192182410423454</v>
      </c>
      <c r="H55" s="9">
        <f t="shared" si="10"/>
        <v>164.35146443514645</v>
      </c>
      <c r="I55" s="10">
        <f t="shared" si="8"/>
        <v>0.71983757511125701</v>
      </c>
    </row>
    <row r="56" spans="1:9" ht="26.25" customHeight="1" x14ac:dyDescent="0.25">
      <c r="A56" s="3" t="s">
        <v>46</v>
      </c>
      <c r="B56" s="17">
        <v>0</v>
      </c>
      <c r="C56" s="9">
        <f>B56/B87*100</f>
        <v>0</v>
      </c>
      <c r="D56" s="17">
        <v>730.7</v>
      </c>
      <c r="E56" s="9">
        <f>D56/D87*100</f>
        <v>7.1239348220897947E-2</v>
      </c>
      <c r="F56" s="17">
        <v>0</v>
      </c>
      <c r="G56" s="9">
        <f>F56/F87*100</f>
        <v>0</v>
      </c>
      <c r="H56" s="9" t="e">
        <f t="shared" si="10"/>
        <v>#DIV/0!</v>
      </c>
      <c r="I56" s="10">
        <f t="shared" si="8"/>
        <v>0</v>
      </c>
    </row>
    <row r="57" spans="1:9" ht="26.25" customHeight="1" x14ac:dyDescent="0.25">
      <c r="A57" s="3" t="s">
        <v>47</v>
      </c>
      <c r="B57" s="17">
        <v>119.5</v>
      </c>
      <c r="C57" s="9">
        <f>B57/B87*100</f>
        <v>0.62525507267609182</v>
      </c>
      <c r="D57" s="17">
        <v>42554.2</v>
      </c>
      <c r="E57" s="9">
        <f>D57/D87*100</f>
        <v>4.1488072698258316</v>
      </c>
      <c r="F57" s="17">
        <v>315.89999999999998</v>
      </c>
      <c r="G57" s="9">
        <f>F57/F87*100</f>
        <v>1.3192182410423454</v>
      </c>
      <c r="H57" s="9">
        <f t="shared" si="10"/>
        <v>164.35146443514645</v>
      </c>
      <c r="I57" s="10">
        <f t="shared" si="8"/>
        <v>0.74234740636646912</v>
      </c>
    </row>
    <row r="58" spans="1:9" ht="26.25" customHeight="1" x14ac:dyDescent="0.25">
      <c r="A58" s="3" t="s">
        <v>48</v>
      </c>
      <c r="B58" s="17">
        <v>0</v>
      </c>
      <c r="C58" s="9">
        <f>B58/B87*100</f>
        <v>0</v>
      </c>
      <c r="D58" s="17">
        <v>600</v>
      </c>
      <c r="E58" s="9">
        <f>D58/D87*100</f>
        <v>5.8496796130475939E-2</v>
      </c>
      <c r="F58" s="17">
        <v>0</v>
      </c>
      <c r="G58" s="9">
        <f>F58/F87*100</f>
        <v>0</v>
      </c>
      <c r="H58" s="9" t="e">
        <f t="shared" si="10"/>
        <v>#DIV/0!</v>
      </c>
      <c r="I58" s="10">
        <f t="shared" si="8"/>
        <v>0</v>
      </c>
    </row>
    <row r="59" spans="1:9" ht="26.25" customHeight="1" x14ac:dyDescent="0.25">
      <c r="A59" s="3" t="s">
        <v>49</v>
      </c>
      <c r="B59" s="17">
        <f>SUM(B60:B62)</f>
        <v>334.6</v>
      </c>
      <c r="C59" s="9">
        <f>B59/B87*100</f>
        <v>1.7507142034930572</v>
      </c>
      <c r="D59" s="17">
        <f>SUM(D60:D62)</f>
        <v>161598.20000000001</v>
      </c>
      <c r="E59" s="9">
        <f>D59/D87*100</f>
        <v>15.754961600753129</v>
      </c>
      <c r="F59" s="17">
        <f>SUM(F60:F62)</f>
        <v>78.099999999999994</v>
      </c>
      <c r="G59" s="9">
        <f>F59/F87*100</f>
        <v>0.32615050530359979</v>
      </c>
      <c r="H59" s="9">
        <f t="shared" si="10"/>
        <v>-76.658696951583977</v>
      </c>
      <c r="I59" s="10">
        <f t="shared" si="8"/>
        <v>4.8329746247173538E-2</v>
      </c>
    </row>
    <row r="60" spans="1:9" ht="15" customHeight="1" x14ac:dyDescent="0.25">
      <c r="A60" s="3" t="s">
        <v>50</v>
      </c>
      <c r="B60" s="17">
        <v>334.6</v>
      </c>
      <c r="C60" s="9">
        <f>B60/B87*100</f>
        <v>1.7507142034930572</v>
      </c>
      <c r="D60" s="17">
        <v>10889.5</v>
      </c>
      <c r="E60" s="9">
        <f>D60/D87*100</f>
        <v>1.0616681024380297</v>
      </c>
      <c r="F60" s="17">
        <v>24.1</v>
      </c>
      <c r="G60" s="9">
        <f>F60/F87*100</f>
        <v>0.10064311367242965</v>
      </c>
      <c r="H60" s="9">
        <f t="shared" si="10"/>
        <v>-92.797369994022716</v>
      </c>
      <c r="I60" s="10">
        <f t="shared" si="8"/>
        <v>0.2213141099224023</v>
      </c>
    </row>
    <row r="61" spans="1:9" ht="15" customHeight="1" x14ac:dyDescent="0.25">
      <c r="A61" s="3" t="s">
        <v>51</v>
      </c>
      <c r="B61" s="17">
        <v>0</v>
      </c>
      <c r="C61" s="9">
        <f>B61/B87*100</f>
        <v>0</v>
      </c>
      <c r="D61" s="17">
        <v>140652.5</v>
      </c>
      <c r="E61" s="9">
        <f>D61/D87*100</f>
        <v>13.712867696236279</v>
      </c>
      <c r="F61" s="17">
        <v>54</v>
      </c>
      <c r="G61" s="9">
        <f>F61/F87*100</f>
        <v>0.22550739163117017</v>
      </c>
      <c r="H61" s="9" t="e">
        <f t="shared" si="10"/>
        <v>#DIV/0!</v>
      </c>
      <c r="I61" s="10">
        <f t="shared" si="8"/>
        <v>3.8392492134871399E-2</v>
      </c>
    </row>
    <row r="62" spans="1:9" ht="15" customHeight="1" x14ac:dyDescent="0.25">
      <c r="A62" s="3" t="s">
        <v>52</v>
      </c>
      <c r="B62" s="17">
        <v>0</v>
      </c>
      <c r="C62" s="9">
        <f>B62/B87*100</f>
        <v>0</v>
      </c>
      <c r="D62" s="17">
        <v>10056.200000000001</v>
      </c>
      <c r="E62" s="9">
        <f>D62/D87*100</f>
        <v>0.98042580207882024</v>
      </c>
      <c r="F62" s="17">
        <v>0</v>
      </c>
      <c r="G62" s="9">
        <f>F62/F87*100</f>
        <v>0</v>
      </c>
      <c r="H62" s="9" t="e">
        <f t="shared" si="10"/>
        <v>#DIV/0!</v>
      </c>
      <c r="I62" s="10">
        <f t="shared" si="8"/>
        <v>0</v>
      </c>
    </row>
    <row r="63" spans="1:9" ht="15" customHeight="1" x14ac:dyDescent="0.25">
      <c r="A63" s="3" t="s">
        <v>53</v>
      </c>
      <c r="B63" s="17">
        <f>SUM(B64:B69)</f>
        <v>12107.8</v>
      </c>
      <c r="C63" s="9">
        <f>B63/B87*100</f>
        <v>63.351157899142962</v>
      </c>
      <c r="D63" s="17">
        <f>SUM(D64:D69)</f>
        <v>618980.6</v>
      </c>
      <c r="E63" s="9">
        <f>D63/D87*100</f>
        <v>60.347303278199448</v>
      </c>
      <c r="F63" s="17">
        <f>SUM(F64:F69)</f>
        <v>15727.699999999999</v>
      </c>
      <c r="G63" s="9">
        <f>F63/F87*100</f>
        <v>65.679863025139909</v>
      </c>
      <c r="H63" s="9">
        <f t="shared" si="10"/>
        <v>29.897256314111559</v>
      </c>
      <c r="I63" s="10">
        <f t="shared" si="8"/>
        <v>2.540903543665181</v>
      </c>
    </row>
    <row r="64" spans="1:9" ht="15" customHeight="1" x14ac:dyDescent="0.25">
      <c r="A64" s="3" t="s">
        <v>54</v>
      </c>
      <c r="B64" s="17">
        <v>4022.1</v>
      </c>
      <c r="C64" s="9">
        <f>B64/B87*100</f>
        <v>21.044673036071202</v>
      </c>
      <c r="D64" s="17">
        <v>178189.9</v>
      </c>
      <c r="E64" s="9">
        <f>D64/D87*100</f>
        <v>17.372563754683156</v>
      </c>
      <c r="F64" s="17">
        <v>4731.8</v>
      </c>
      <c r="G64" s="9">
        <f>F64/F87*100</f>
        <v>19.760293994821687</v>
      </c>
      <c r="H64" s="9">
        <f t="shared" si="10"/>
        <v>17.645011312498454</v>
      </c>
      <c r="I64" s="10">
        <f t="shared" si="8"/>
        <v>2.6554815957582334</v>
      </c>
    </row>
    <row r="65" spans="1:9" ht="15" customHeight="1" x14ac:dyDescent="0.25">
      <c r="A65" s="3" t="s">
        <v>55</v>
      </c>
      <c r="B65" s="17">
        <v>7336.9</v>
      </c>
      <c r="C65" s="9">
        <f>B65/B87*100</f>
        <v>38.388568558303078</v>
      </c>
      <c r="D65" s="17">
        <v>394103.6</v>
      </c>
      <c r="E65" s="9">
        <f>D65/D87*100</f>
        <v>38.422996572477722</v>
      </c>
      <c r="F65" s="17">
        <v>9853.5</v>
      </c>
      <c r="G65" s="9">
        <f>F65/F87*100</f>
        <v>41.148834878476578</v>
      </c>
      <c r="H65" s="9">
        <f t="shared" si="10"/>
        <v>34.300590167509426</v>
      </c>
      <c r="I65" s="10">
        <f t="shared" si="8"/>
        <v>2.5002309037522115</v>
      </c>
    </row>
    <row r="66" spans="1:9" ht="26.25" customHeight="1" x14ac:dyDescent="0.25">
      <c r="A66" s="3" t="s">
        <v>56</v>
      </c>
      <c r="B66" s="17">
        <v>748.8</v>
      </c>
      <c r="C66" s="9">
        <f>B66/B87*100</f>
        <v>3.9179163047686822</v>
      </c>
      <c r="D66" s="17">
        <v>44836.1</v>
      </c>
      <c r="E66" s="9">
        <f>D66/D87*100</f>
        <v>4.3712803349760536</v>
      </c>
      <c r="F66" s="17">
        <v>1131.4000000000001</v>
      </c>
      <c r="G66" s="9">
        <f>F66/F87*100</f>
        <v>4.7247974609538144</v>
      </c>
      <c r="H66" s="9">
        <f t="shared" si="10"/>
        <v>51.095085470085507</v>
      </c>
      <c r="I66" s="10">
        <f t="shared" si="8"/>
        <v>2.5234130533208736</v>
      </c>
    </row>
    <row r="67" spans="1:9" ht="36.75" customHeight="1" x14ac:dyDescent="0.25">
      <c r="A67" s="3" t="s">
        <v>57</v>
      </c>
      <c r="B67" s="17">
        <v>0</v>
      </c>
      <c r="C67" s="9">
        <f>B67/B87*100</f>
        <v>0</v>
      </c>
      <c r="D67" s="17">
        <v>66</v>
      </c>
      <c r="E67" s="9">
        <f>D67/D87*100</f>
        <v>6.4346475743523521E-3</v>
      </c>
      <c r="F67" s="17">
        <v>2.4</v>
      </c>
      <c r="G67" s="9">
        <f>F67/F87*100</f>
        <v>1.0022550739163118E-2</v>
      </c>
      <c r="H67" s="9" t="e">
        <f t="shared" si="10"/>
        <v>#DIV/0!</v>
      </c>
      <c r="I67" s="10">
        <f t="shared" si="8"/>
        <v>3.6363636363636362</v>
      </c>
    </row>
    <row r="68" spans="1:9" ht="15" customHeight="1" x14ac:dyDescent="0.25">
      <c r="A68" s="3" t="s">
        <v>58</v>
      </c>
      <c r="B68" s="17">
        <v>0</v>
      </c>
      <c r="C68" s="9">
        <f>B68/B87*100</f>
        <v>0</v>
      </c>
      <c r="D68" s="17">
        <v>400</v>
      </c>
      <c r="E68" s="9">
        <f>D68/D87*100</f>
        <v>3.8997864086983962E-2</v>
      </c>
      <c r="F68" s="17">
        <v>8.6</v>
      </c>
      <c r="G68" s="9">
        <f>F68/F87*100</f>
        <v>3.5914140148667839E-2</v>
      </c>
      <c r="H68" s="9" t="e">
        <f t="shared" si="10"/>
        <v>#DIV/0!</v>
      </c>
      <c r="I68" s="10">
        <f t="shared" si="8"/>
        <v>2.15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1385</v>
      </c>
      <c r="E69" s="9">
        <f>D69/D87*100</f>
        <v>0.13503010440118196</v>
      </c>
      <c r="F69" s="17">
        <v>0</v>
      </c>
      <c r="G69" s="9">
        <f>F69/F87*100</f>
        <v>0</v>
      </c>
      <c r="H69" s="9" t="e">
        <f t="shared" si="10"/>
        <v>#DIV/0!</v>
      </c>
      <c r="I69" s="10">
        <f t="shared" si="8"/>
        <v>0</v>
      </c>
    </row>
    <row r="70" spans="1:9" ht="26.25" customHeight="1" x14ac:dyDescent="0.25">
      <c r="A70" s="3" t="s">
        <v>60</v>
      </c>
      <c r="B70" s="17">
        <f>B71</f>
        <v>625.1</v>
      </c>
      <c r="C70" s="9">
        <f>B70/B87*100</f>
        <v>3.2706857399985356</v>
      </c>
      <c r="D70" s="17">
        <f>D71</f>
        <v>18329.7</v>
      </c>
      <c r="E70" s="9">
        <f>D70/D87*100</f>
        <v>1.7870478733879747</v>
      </c>
      <c r="F70" s="17">
        <f>F71</f>
        <v>593.5</v>
      </c>
      <c r="G70" s="9">
        <f>F70/F87*100</f>
        <v>2.4784932765388796</v>
      </c>
      <c r="H70" s="9">
        <f t="shared" si="10"/>
        <v>-5.0551911694128933</v>
      </c>
      <c r="I70" s="10">
        <f t="shared" si="8"/>
        <v>3.2379144230402024</v>
      </c>
    </row>
    <row r="71" spans="1:9" ht="15" customHeight="1" x14ac:dyDescent="0.25">
      <c r="A71" s="3" t="s">
        <v>61</v>
      </c>
      <c r="B71" s="17">
        <v>625.1</v>
      </c>
      <c r="C71" s="9">
        <f>B71/B87*100</f>
        <v>3.2706857399985356</v>
      </c>
      <c r="D71" s="17">
        <v>18329.7</v>
      </c>
      <c r="E71" s="9">
        <f>D71/D87*100</f>
        <v>1.7870478733879747</v>
      </c>
      <c r="F71" s="17">
        <v>593.5</v>
      </c>
      <c r="G71" s="9">
        <f>F71/F87*100</f>
        <v>2.4784932765388796</v>
      </c>
      <c r="H71" s="9">
        <f t="shared" si="10"/>
        <v>-5.0551911694128933</v>
      </c>
      <c r="I71" s="10">
        <f t="shared" si="8"/>
        <v>3.2379144230402024</v>
      </c>
    </row>
    <row r="72" spans="1:9" ht="15" customHeight="1" x14ac:dyDescent="0.25">
      <c r="A72" s="3" t="s">
        <v>62</v>
      </c>
      <c r="B72" s="17">
        <f>SUM(B73:B76)</f>
        <v>591.70000000000005</v>
      </c>
      <c r="C72" s="9">
        <f>B72/B87*100</f>
        <v>3.0959282552505738</v>
      </c>
      <c r="D72" s="17">
        <f>SUM(D73:D76)</f>
        <v>27400.400000000001</v>
      </c>
      <c r="E72" s="9">
        <f>D72/D87*100</f>
        <v>2.6713926878224878</v>
      </c>
      <c r="F72" s="17">
        <f>SUM(F73:F76)</f>
        <v>197.3</v>
      </c>
      <c r="G72" s="9">
        <f>F72/F87*100</f>
        <v>0.82393719201536808</v>
      </c>
      <c r="H72" s="9">
        <f t="shared" si="10"/>
        <v>-66.655399695791786</v>
      </c>
      <c r="I72" s="10">
        <f t="shared" si="8"/>
        <v>0.72006248083969582</v>
      </c>
    </row>
    <row r="73" spans="1:9" ht="15" customHeight="1" x14ac:dyDescent="0.25">
      <c r="A73" s="3" t="s">
        <v>63</v>
      </c>
      <c r="B73" s="17">
        <v>173.9</v>
      </c>
      <c r="C73" s="9">
        <f>B73/B87*100</f>
        <v>0.90989001789432944</v>
      </c>
      <c r="D73" s="17">
        <v>2367.3000000000002</v>
      </c>
      <c r="E73" s="9">
        <f>D73/D87*100</f>
        <v>0.23079910913279283</v>
      </c>
      <c r="F73" s="17">
        <v>197.3</v>
      </c>
      <c r="G73" s="9">
        <f>F73/F87*100</f>
        <v>0.82393719201536808</v>
      </c>
      <c r="H73" s="9">
        <f t="shared" si="10"/>
        <v>13.456009200690062</v>
      </c>
      <c r="I73" s="10">
        <f t="shared" ref="I73:I100" si="11">F73/D73*100</f>
        <v>8.3343893887551221</v>
      </c>
    </row>
    <row r="74" spans="1:9" ht="26.25" customHeight="1" x14ac:dyDescent="0.25">
      <c r="A74" s="3" t="s">
        <v>64</v>
      </c>
      <c r="B74" s="17">
        <v>9.5</v>
      </c>
      <c r="C74" s="9">
        <f>B74/B87*100</f>
        <v>4.97064702127437E-2</v>
      </c>
      <c r="D74" s="17">
        <v>9874.5</v>
      </c>
      <c r="E74" s="9">
        <f>D74/D87*100</f>
        <v>0.96271102231730765</v>
      </c>
      <c r="F74" s="17">
        <v>0</v>
      </c>
      <c r="G74" s="9">
        <f>F74/F87*100</f>
        <v>0</v>
      </c>
      <c r="H74" s="9">
        <f t="shared" si="10"/>
        <v>-100</v>
      </c>
      <c r="I74" s="10">
        <f t="shared" si="11"/>
        <v>0</v>
      </c>
    </row>
    <row r="75" spans="1:9" ht="15" customHeight="1" x14ac:dyDescent="0.25">
      <c r="A75" s="3" t="s">
        <v>65</v>
      </c>
      <c r="B75" s="17">
        <v>370.2</v>
      </c>
      <c r="C75" s="9">
        <f>B75/B87*100</f>
        <v>1.936982660290286</v>
      </c>
      <c r="D75" s="17">
        <v>13627.1</v>
      </c>
      <c r="E75" s="9">
        <f>D75/D87*100</f>
        <v>1.3285694842493478</v>
      </c>
      <c r="F75" s="17">
        <v>0</v>
      </c>
      <c r="G75" s="9">
        <f>F75/F87*100</f>
        <v>0</v>
      </c>
      <c r="H75" s="9">
        <f t="shared" si="10"/>
        <v>-100</v>
      </c>
      <c r="I75" s="10">
        <f t="shared" si="11"/>
        <v>0</v>
      </c>
    </row>
    <row r="76" spans="1:9" ht="26.25" customHeight="1" x14ac:dyDescent="0.25">
      <c r="A76" s="3" t="s">
        <v>66</v>
      </c>
      <c r="B76" s="17">
        <v>38.1</v>
      </c>
      <c r="C76" s="9">
        <f>B76/B87*100</f>
        <v>0.19934910685321422</v>
      </c>
      <c r="D76" s="17">
        <v>1531.5</v>
      </c>
      <c r="E76" s="9">
        <f>D76/D87*100</f>
        <v>0.14931307212303985</v>
      </c>
      <c r="F76" s="17">
        <v>0</v>
      </c>
      <c r="G76" s="9">
        <f>F76/F87*100</f>
        <v>0</v>
      </c>
      <c r="H76" s="9">
        <f t="shared" si="10"/>
        <v>-100</v>
      </c>
      <c r="I76" s="10">
        <f t="shared" si="11"/>
        <v>0</v>
      </c>
    </row>
    <row r="77" spans="1:9" ht="26.25" customHeight="1" x14ac:dyDescent="0.25">
      <c r="A77" s="3" t="s">
        <v>67</v>
      </c>
      <c r="B77" s="17">
        <f>SUM(B78:B79)</f>
        <v>143.19999999999999</v>
      </c>
      <c r="C77" s="9">
        <f>B77/B87*100</f>
        <v>0.74925963520683125</v>
      </c>
      <c r="D77" s="17">
        <f>SUM(D78:D79)</f>
        <v>21678.9</v>
      </c>
      <c r="E77" s="9">
        <f>D77/D87*100</f>
        <v>2.1135769893882914</v>
      </c>
      <c r="F77" s="17">
        <f>SUM(F78:F79)</f>
        <v>156.9</v>
      </c>
      <c r="G77" s="9">
        <f>F77/F87*100</f>
        <v>0.65522425457278888</v>
      </c>
      <c r="H77" s="9">
        <f t="shared" si="10"/>
        <v>9.5670391061452733</v>
      </c>
      <c r="I77" s="10">
        <f t="shared" si="11"/>
        <v>0.72374520847459967</v>
      </c>
    </row>
    <row r="78" spans="1:9" ht="15" customHeight="1" x14ac:dyDescent="0.25">
      <c r="A78" s="3" t="s">
        <v>68</v>
      </c>
      <c r="B78" s="17">
        <v>0</v>
      </c>
      <c r="C78" s="9">
        <f>B78/B87*100</f>
        <v>0</v>
      </c>
      <c r="D78" s="17">
        <v>11560.4</v>
      </c>
      <c r="E78" s="9">
        <f t="shared" ref="E78:G78" si="12">D78/D87*100</f>
        <v>1.1270772699779232</v>
      </c>
      <c r="F78" s="17">
        <v>16.8</v>
      </c>
      <c r="G78" s="9">
        <f t="shared" si="12"/>
        <v>7.0157855174141831E-2</v>
      </c>
      <c r="H78" s="9" t="e">
        <f t="shared" si="10"/>
        <v>#DIV/0!</v>
      </c>
      <c r="I78" s="10">
        <f t="shared" si="11"/>
        <v>0.14532369122175703</v>
      </c>
    </row>
    <row r="79" spans="1:9" ht="15" customHeight="1" x14ac:dyDescent="0.25">
      <c r="A79" s="3" t="s">
        <v>69</v>
      </c>
      <c r="B79" s="17">
        <v>143.19999999999999</v>
      </c>
      <c r="C79" s="9">
        <f>B79/B87*100</f>
        <v>0.74925963520683125</v>
      </c>
      <c r="D79" s="17">
        <v>10118.5</v>
      </c>
      <c r="E79" s="9">
        <f t="shared" ref="E79:G79" si="13">D79/D87*100</f>
        <v>0.98649971941036796</v>
      </c>
      <c r="F79" s="17">
        <v>140.1</v>
      </c>
      <c r="G79" s="9">
        <f t="shared" si="13"/>
        <v>0.58506639939864702</v>
      </c>
      <c r="H79" s="9">
        <f t="shared" si="10"/>
        <v>-2.1648044692737471</v>
      </c>
      <c r="I79" s="10">
        <f t="shared" si="11"/>
        <v>1.3845925779512773</v>
      </c>
    </row>
    <row r="80" spans="1:9" ht="26.25" customHeight="1" x14ac:dyDescent="0.25">
      <c r="A80" s="3" t="s">
        <v>70</v>
      </c>
      <c r="B80" s="17">
        <f>B81</f>
        <v>106.8</v>
      </c>
      <c r="C80" s="9">
        <f>B80/B87*100</f>
        <v>0.5588053703916871</v>
      </c>
      <c r="D80" s="17">
        <f>D81</f>
        <v>1930.1</v>
      </c>
      <c r="E80" s="9">
        <f t="shared" ref="E80:G80" si="14">D80/D87*100</f>
        <v>0.18817444368571934</v>
      </c>
      <c r="F80" s="17">
        <f>F81</f>
        <v>160.80000000000001</v>
      </c>
      <c r="G80" s="9">
        <f t="shared" si="14"/>
        <v>0.67151089952392906</v>
      </c>
      <c r="H80" s="9">
        <f t="shared" si="10"/>
        <v>50.561797752809014</v>
      </c>
      <c r="I80" s="10">
        <f t="shared" si="11"/>
        <v>8.331174550541423</v>
      </c>
    </row>
    <row r="81" spans="1:9" ht="26.25" customHeight="1" x14ac:dyDescent="0.25">
      <c r="A81" s="3" t="s">
        <v>71</v>
      </c>
      <c r="B81" s="17">
        <v>106.8</v>
      </c>
      <c r="C81" s="9">
        <f>B81/B87*100</f>
        <v>0.5588053703916871</v>
      </c>
      <c r="D81" s="17">
        <v>1930.1</v>
      </c>
      <c r="E81" s="9">
        <f t="shared" ref="E81:G81" si="15">D81/D87*100</f>
        <v>0.18817444368571934</v>
      </c>
      <c r="F81" s="17">
        <v>160.80000000000001</v>
      </c>
      <c r="G81" s="9">
        <f t="shared" si="15"/>
        <v>0.67151089952392906</v>
      </c>
      <c r="H81" s="9">
        <f t="shared" si="10"/>
        <v>50.561797752809014</v>
      </c>
      <c r="I81" s="10">
        <f t="shared" si="11"/>
        <v>8.331174550541423</v>
      </c>
    </row>
    <row r="82" spans="1:9" ht="39" customHeight="1" x14ac:dyDescent="0.25">
      <c r="A82" s="3" t="s">
        <v>72</v>
      </c>
      <c r="B82" s="17">
        <f>B83</f>
        <v>0</v>
      </c>
      <c r="C82" s="9">
        <f>B82/B87*100</f>
        <v>0</v>
      </c>
      <c r="D82" s="17">
        <f>D83</f>
        <v>6503.9</v>
      </c>
      <c r="E82" s="9">
        <f t="shared" ref="E82:G82" si="16">D82/D87*100</f>
        <v>0.63409552058833729</v>
      </c>
      <c r="F82" s="17">
        <f>F83</f>
        <v>0</v>
      </c>
      <c r="G82" s="9">
        <f t="shared" si="16"/>
        <v>0</v>
      </c>
      <c r="H82" s="9" t="e">
        <f t="shared" si="10"/>
        <v>#DIV/0!</v>
      </c>
      <c r="I82" s="10">
        <f t="shared" si="11"/>
        <v>0</v>
      </c>
    </row>
    <row r="83" spans="1:9" ht="39" customHeight="1" x14ac:dyDescent="0.25">
      <c r="A83" s="3" t="s">
        <v>73</v>
      </c>
      <c r="B83" s="17">
        <v>0</v>
      </c>
      <c r="C83" s="9">
        <f>B83/B87*100</f>
        <v>0</v>
      </c>
      <c r="D83" s="17">
        <v>6503.9</v>
      </c>
      <c r="E83" s="9">
        <f t="shared" ref="E83:G83" si="17">D83/D87*100</f>
        <v>0.63409552058833729</v>
      </c>
      <c r="F83" s="17">
        <v>0</v>
      </c>
      <c r="G83" s="9">
        <f t="shared" si="17"/>
        <v>0</v>
      </c>
      <c r="H83" s="9" t="e">
        <f t="shared" si="10"/>
        <v>#DIV/0!</v>
      </c>
      <c r="I83" s="10">
        <f t="shared" si="11"/>
        <v>0</v>
      </c>
    </row>
    <row r="84" spans="1:9" ht="90" customHeight="1" x14ac:dyDescent="0.25">
      <c r="A84" s="3" t="s">
        <v>74</v>
      </c>
      <c r="B84" s="17">
        <f>SUM(B85:B86)</f>
        <v>2345.3000000000002</v>
      </c>
      <c r="C84" s="9">
        <f>B84/B87*100</f>
        <v>12.271219430520821</v>
      </c>
      <c r="D84" s="17">
        <f>SUM(D85:D86)</f>
        <v>17356.599999999999</v>
      </c>
      <c r="E84" s="9">
        <f t="shared" ref="E84:G84" si="18">D84/D87*100</f>
        <v>1.6921758195303642</v>
      </c>
      <c r="F84" s="17">
        <f>SUM(F85:F86)</f>
        <v>2622.6</v>
      </c>
      <c r="G84" s="9">
        <f t="shared" si="18"/>
        <v>10.952142320220497</v>
      </c>
      <c r="H84" s="9">
        <f t="shared" si="10"/>
        <v>11.823647294589151</v>
      </c>
      <c r="I84" s="10">
        <f t="shared" si="11"/>
        <v>15.110102208957976</v>
      </c>
    </row>
    <row r="85" spans="1:9" ht="64.5" customHeight="1" x14ac:dyDescent="0.25">
      <c r="A85" s="3" t="s">
        <v>75</v>
      </c>
      <c r="B85" s="17">
        <v>868.8</v>
      </c>
      <c r="C85" s="9">
        <f>B85/B87*100</f>
        <v>4.5457875074559704</v>
      </c>
      <c r="D85" s="17">
        <v>10265</v>
      </c>
      <c r="E85" s="9">
        <f t="shared" ref="E85:G85" si="19">D85/D87*100</f>
        <v>1.0007826871322258</v>
      </c>
      <c r="F85" s="17">
        <v>855.4</v>
      </c>
      <c r="G85" s="9">
        <f t="shared" si="19"/>
        <v>3.572204125950055</v>
      </c>
      <c r="H85" s="9">
        <f t="shared" si="10"/>
        <v>-1.5423572744014677</v>
      </c>
      <c r="I85" s="10">
        <f t="shared" si="11"/>
        <v>8.3331709693131994</v>
      </c>
    </row>
    <row r="86" spans="1:9" ht="26.25" customHeight="1" x14ac:dyDescent="0.25">
      <c r="A86" s="3" t="s">
        <v>76</v>
      </c>
      <c r="B86" s="17">
        <v>1476.5</v>
      </c>
      <c r="C86" s="9">
        <f>B86/B87*100</f>
        <v>7.7254319230648498</v>
      </c>
      <c r="D86" s="17">
        <v>7091.6</v>
      </c>
      <c r="E86" s="9">
        <f t="shared" ref="E86:G86" si="20">D86/D87*100</f>
        <v>0.6913931323981386</v>
      </c>
      <c r="F86" s="17">
        <v>1767.2</v>
      </c>
      <c r="G86" s="9">
        <f t="shared" si="20"/>
        <v>7.3799381942704425</v>
      </c>
      <c r="H86" s="9">
        <f t="shared" si="10"/>
        <v>19.688452421266504</v>
      </c>
      <c r="I86" s="10">
        <f t="shared" si="11"/>
        <v>24.919623216199447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19112.199999999997</v>
      </c>
      <c r="C87" s="13">
        <f>C43+C50+C52+C55+C59+C63+C70+C72+C77+C80+C82+C84</f>
        <v>99.999999999999986</v>
      </c>
      <c r="D87" s="16">
        <f>D43+D50+D52+D55+D59+D63+D70+D72+D77+D80+D82+D84</f>
        <v>1025697.2</v>
      </c>
      <c r="E87" s="13"/>
      <c r="F87" s="16">
        <f>F43+F50+F52+F55+F59+F63+F70+F72+F77+F80+F82+F84</f>
        <v>23945.999999999996</v>
      </c>
      <c r="G87" s="13"/>
      <c r="H87" s="9">
        <f t="shared" si="10"/>
        <v>25.291698496248458</v>
      </c>
      <c r="I87" s="10">
        <f t="shared" si="11"/>
        <v>2.3346071335672942</v>
      </c>
    </row>
    <row r="88" spans="1:9" ht="115.5" customHeight="1" x14ac:dyDescent="0.25">
      <c r="A88" s="3" t="s">
        <v>78</v>
      </c>
      <c r="B88" s="17">
        <v>4850</v>
      </c>
      <c r="C88" s="9">
        <f>B88/B87*100</f>
        <v>25.376461108611259</v>
      </c>
      <c r="D88" s="17">
        <v>202280.62</v>
      </c>
      <c r="E88" s="9">
        <f t="shared" ref="E88:G88" si="21">D88/D87*100</f>
        <v>19.72128031547712</v>
      </c>
      <c r="F88" s="17">
        <v>5084</v>
      </c>
      <c r="G88" s="9">
        <f t="shared" si="21"/>
        <v>21.231103315793874</v>
      </c>
      <c r="H88" s="9">
        <f t="shared" si="10"/>
        <v>4.8247422680412342</v>
      </c>
      <c r="I88" s="10">
        <f t="shared" si="11"/>
        <v>2.5133401311504779</v>
      </c>
    </row>
    <row r="89" spans="1:9" ht="51.75" customHeight="1" x14ac:dyDescent="0.25">
      <c r="A89" s="3" t="s">
        <v>79</v>
      </c>
      <c r="B89" s="17">
        <v>1750.4</v>
      </c>
      <c r="C89" s="9">
        <f>B89/B87*100</f>
        <v>9.1585479431985881</v>
      </c>
      <c r="D89" s="17">
        <v>213558.86</v>
      </c>
      <c r="E89" s="9">
        <f t="shared" ref="E89:G89" si="22">D89/D87*100</f>
        <v>20.820848492128086</v>
      </c>
      <c r="F89" s="17">
        <v>3505</v>
      </c>
      <c r="G89" s="9">
        <f t="shared" si="22"/>
        <v>14.637100141986137</v>
      </c>
      <c r="H89" s="9">
        <f t="shared" si="10"/>
        <v>100.23994515539303</v>
      </c>
      <c r="I89" s="10">
        <f t="shared" si="11"/>
        <v>1.6412337095262637</v>
      </c>
    </row>
    <row r="90" spans="1:9" ht="26.25" customHeight="1" x14ac:dyDescent="0.25">
      <c r="A90" s="3" t="s">
        <v>80</v>
      </c>
      <c r="B90" s="17">
        <v>614.9</v>
      </c>
      <c r="C90" s="9">
        <f>B90/B87*100</f>
        <v>3.2173166877701158</v>
      </c>
      <c r="D90" s="17">
        <v>8492.1</v>
      </c>
      <c r="E90" s="9">
        <f t="shared" ref="E90:G90" si="23">D90/D87*100</f>
        <v>0.82793440403269114</v>
      </c>
      <c r="F90" s="17">
        <v>197.3</v>
      </c>
      <c r="G90" s="9">
        <f t="shared" si="23"/>
        <v>0.82393719201536808</v>
      </c>
      <c r="H90" s="9">
        <f t="shared" si="10"/>
        <v>-67.913481866970244</v>
      </c>
      <c r="I90" s="10">
        <f t="shared" si="11"/>
        <v>2.3233358062198985</v>
      </c>
    </row>
    <row r="91" spans="1:9" ht="51.75" customHeight="1" x14ac:dyDescent="0.25">
      <c r="A91" s="3" t="s">
        <v>81</v>
      </c>
      <c r="B91" s="17">
        <v>0</v>
      </c>
      <c r="C91" s="9">
        <f>B91/B87*100</f>
        <v>0</v>
      </c>
      <c r="D91" s="17">
        <v>16233.4</v>
      </c>
      <c r="E91" s="9">
        <f t="shared" ref="E91:G91" si="24">D91/D87*100</f>
        <v>1.5826698171741136</v>
      </c>
      <c r="F91" s="17">
        <v>0</v>
      </c>
      <c r="G91" s="9">
        <f t="shared" si="24"/>
        <v>0</v>
      </c>
      <c r="H91" s="9" t="e">
        <f t="shared" si="10"/>
        <v>#DIV/0!</v>
      </c>
      <c r="I91" s="10">
        <f t="shared" si="11"/>
        <v>0</v>
      </c>
    </row>
    <row r="92" spans="1:9" ht="15" customHeight="1" x14ac:dyDescent="0.25">
      <c r="A92" s="3" t="s">
        <v>82</v>
      </c>
      <c r="B92" s="17">
        <v>3315</v>
      </c>
      <c r="C92" s="9">
        <f>B92/B87*100</f>
        <v>17.344941974236356</v>
      </c>
      <c r="D92" s="17">
        <v>60206</v>
      </c>
      <c r="E92" s="9">
        <f t="shared" ref="E92:G92" si="25">D92/D87*100</f>
        <v>5.8697635130523906</v>
      </c>
      <c r="F92" s="17">
        <v>3391.6</v>
      </c>
      <c r="G92" s="9">
        <f t="shared" si="25"/>
        <v>14.16353461956068</v>
      </c>
      <c r="H92" s="9">
        <f t="shared" si="10"/>
        <v>2.3107088989441849</v>
      </c>
      <c r="I92" s="10">
        <f t="shared" si="11"/>
        <v>5.63332558216789</v>
      </c>
    </row>
    <row r="93" spans="1:9" ht="51.75" customHeight="1" x14ac:dyDescent="0.25">
      <c r="A93" s="3" t="s">
        <v>83</v>
      </c>
      <c r="B93" s="17">
        <v>8548</v>
      </c>
      <c r="C93" s="9">
        <f>B93/B87*100</f>
        <v>44.725358671424544</v>
      </c>
      <c r="D93" s="17">
        <v>493855.5</v>
      </c>
      <c r="E93" s="9">
        <f t="shared" ref="E93:G93" si="26">D93/D87*100</f>
        <v>48.148274169023765</v>
      </c>
      <c r="F93" s="17">
        <v>11714.1</v>
      </c>
      <c r="G93" s="9">
        <f t="shared" si="26"/>
        <v>48.91881733901279</v>
      </c>
      <c r="H93" s="9">
        <f t="shared" si="10"/>
        <v>37.039073467477778</v>
      </c>
      <c r="I93" s="10">
        <f t="shared" si="11"/>
        <v>2.3719691286216311</v>
      </c>
    </row>
    <row r="94" spans="1:9" ht="42" customHeight="1" x14ac:dyDescent="0.25">
      <c r="A94" s="3" t="s">
        <v>84</v>
      </c>
      <c r="B94" s="17">
        <v>0</v>
      </c>
      <c r="C94" s="9">
        <f>B94/B87*100</f>
        <v>0</v>
      </c>
      <c r="D94" s="17">
        <v>6503.9</v>
      </c>
      <c r="E94" s="9">
        <f t="shared" ref="E94:G94" si="27">D94/D87*100</f>
        <v>0.63409552058833729</v>
      </c>
      <c r="F94" s="17">
        <v>0</v>
      </c>
      <c r="G94" s="9">
        <f t="shared" si="27"/>
        <v>0</v>
      </c>
      <c r="H94" s="9" t="e">
        <f t="shared" si="10"/>
        <v>#DIV/0!</v>
      </c>
      <c r="I94" s="10">
        <f t="shared" si="11"/>
        <v>0</v>
      </c>
    </row>
    <row r="95" spans="1:9" ht="15" customHeight="1" x14ac:dyDescent="0.25">
      <c r="A95" s="3" t="s">
        <v>85</v>
      </c>
      <c r="B95" s="17">
        <f>SUM(B96:B100)</f>
        <v>33.9</v>
      </c>
      <c r="C95" s="9">
        <f>B95/B87*100</f>
        <v>0.17737361475915911</v>
      </c>
      <c r="D95" s="17">
        <f>SUM(D96:D100)</f>
        <v>24566.799999999999</v>
      </c>
      <c r="E95" s="9">
        <f t="shared" ref="E95:G95" si="28">D95/D87*100</f>
        <v>2.3951318186302939</v>
      </c>
      <c r="F95" s="17">
        <v>54</v>
      </c>
      <c r="G95" s="9">
        <f t="shared" si="28"/>
        <v>0.22550739163117017</v>
      </c>
      <c r="H95" s="9">
        <f t="shared" si="10"/>
        <v>59.292035398230098</v>
      </c>
      <c r="I95" s="10">
        <f t="shared" si="11"/>
        <v>0.21980884771317391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1000</v>
      </c>
      <c r="E96" s="9">
        <f t="shared" ref="E96:G96" si="29">D96/D87*100</f>
        <v>9.7494660217459894E-2</v>
      </c>
      <c r="F96" s="17">
        <v>0</v>
      </c>
      <c r="G96" s="9">
        <f t="shared" si="29"/>
        <v>0</v>
      </c>
      <c r="H96" s="9" t="e">
        <f t="shared" si="10"/>
        <v>#DIV/0!</v>
      </c>
      <c r="I96" s="10">
        <f t="shared" si="11"/>
        <v>0</v>
      </c>
    </row>
    <row r="97" spans="1:9" ht="15" customHeight="1" x14ac:dyDescent="0.25">
      <c r="A97" s="3" t="s">
        <v>87</v>
      </c>
      <c r="B97" s="17">
        <v>32</v>
      </c>
      <c r="C97" s="9">
        <f>B97/B87*100</f>
        <v>0.16743232071661035</v>
      </c>
      <c r="D97" s="17">
        <v>0</v>
      </c>
      <c r="E97" s="9">
        <f>D97/D87*100</f>
        <v>0</v>
      </c>
      <c r="F97" s="17">
        <v>0</v>
      </c>
      <c r="G97" s="9">
        <f>F97/F87*100</f>
        <v>0</v>
      </c>
      <c r="H97" s="9">
        <f t="shared" si="10"/>
        <v>-100</v>
      </c>
      <c r="I97" s="10" t="e">
        <f t="shared" si="11"/>
        <v>#DIV/0!</v>
      </c>
    </row>
    <row r="98" spans="1:9" ht="26.25" customHeight="1" x14ac:dyDescent="0.25">
      <c r="A98" s="3" t="s">
        <v>88</v>
      </c>
      <c r="B98" s="17">
        <v>1.9</v>
      </c>
      <c r="C98" s="9">
        <f>B98/B87*100</f>
        <v>9.9412940425487387E-3</v>
      </c>
      <c r="D98" s="17">
        <v>286.3</v>
      </c>
      <c r="E98" s="9">
        <f>D98/D87*100</f>
        <v>2.7912721220258771E-2</v>
      </c>
      <c r="F98" s="17">
        <v>0.2</v>
      </c>
      <c r="G98" s="9">
        <f>F98/F87*100</f>
        <v>8.3521256159692651E-4</v>
      </c>
      <c r="H98" s="9">
        <f t="shared" si="10"/>
        <v>-89.473684210526315</v>
      </c>
      <c r="I98" s="10">
        <f t="shared" si="11"/>
        <v>6.9856793573174994E-2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23280.5</v>
      </c>
      <c r="E99" s="9">
        <f>D99/D87*100</f>
        <v>2.2697244371925751</v>
      </c>
      <c r="F99" s="17">
        <v>0</v>
      </c>
      <c r="G99" s="9">
        <f>F99/F87*100</f>
        <v>0</v>
      </c>
      <c r="H99" s="9" t="e">
        <f t="shared" si="10"/>
        <v>#DIV/0!</v>
      </c>
      <c r="I99" s="10">
        <f t="shared" si="11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0"/>
        <v>#DIV/0!</v>
      </c>
      <c r="I100" s="10" t="e">
        <f t="shared" si="11"/>
        <v>#DIV/0!</v>
      </c>
    </row>
    <row r="101" spans="1:9" ht="26.25" customHeight="1" x14ac:dyDescent="0.25">
      <c r="A101" s="3" t="s">
        <v>91</v>
      </c>
      <c r="B101" s="17">
        <f>B42-B87</f>
        <v>8087.8000000000029</v>
      </c>
      <c r="C101" s="9"/>
      <c r="D101" s="17">
        <f>D42-D87</f>
        <v>-142266.19999999984</v>
      </c>
      <c r="E101" s="9"/>
      <c r="F101" s="17">
        <f>F42-F87</f>
        <v>1508.4000000000051</v>
      </c>
      <c r="G101" s="9"/>
      <c r="H101" s="9"/>
      <c r="I101" s="9"/>
    </row>
    <row r="102" spans="1:9" x14ac:dyDescent="0.25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0</v>
      </c>
      <c r="C104" s="8"/>
      <c r="D104" s="27">
        <v>35469.199999999997</v>
      </c>
      <c r="E104" s="27"/>
      <c r="F104" s="27">
        <v>0</v>
      </c>
      <c r="G104" s="8"/>
      <c r="H104" s="8"/>
      <c r="I104" s="8"/>
    </row>
    <row r="105" spans="1:9" ht="39" customHeight="1" x14ac:dyDescent="0.25">
      <c r="A105" s="3" t="s">
        <v>95</v>
      </c>
      <c r="B105" s="7">
        <v>0</v>
      </c>
      <c r="C105" s="8"/>
      <c r="D105" s="27">
        <v>-35469.199999999997</v>
      </c>
      <c r="E105" s="27"/>
      <c r="F105" s="27">
        <v>-3411.5</v>
      </c>
      <c r="G105" s="8"/>
      <c r="H105" s="8"/>
      <c r="I105" s="8"/>
    </row>
    <row r="106" spans="1:9" ht="39" customHeight="1" x14ac:dyDescent="0.25">
      <c r="A106" s="3" t="s">
        <v>96</v>
      </c>
      <c r="B106" s="7">
        <v>0</v>
      </c>
      <c r="C106" s="8"/>
      <c r="D106" s="27">
        <v>0</v>
      </c>
      <c r="E106" s="27"/>
      <c r="F106" s="27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7">
        <v>0</v>
      </c>
      <c r="C107" s="8"/>
      <c r="D107" s="27">
        <v>0</v>
      </c>
      <c r="E107" s="27"/>
      <c r="F107" s="27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7">
        <v>0</v>
      </c>
      <c r="C108" s="8"/>
      <c r="D108" s="27">
        <v>0</v>
      </c>
      <c r="E108" s="27"/>
      <c r="F108" s="27">
        <v>0</v>
      </c>
      <c r="G108" s="8"/>
      <c r="H108" s="8"/>
      <c r="I108" s="8"/>
    </row>
    <row r="109" spans="1:9" ht="39" customHeight="1" x14ac:dyDescent="0.25">
      <c r="A109" s="3" t="s">
        <v>99</v>
      </c>
      <c r="B109" s="7">
        <v>0</v>
      </c>
      <c r="C109" s="8"/>
      <c r="D109" s="27">
        <v>0</v>
      </c>
      <c r="E109" s="27"/>
      <c r="F109" s="27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-8088</v>
      </c>
      <c r="C110" s="8"/>
      <c r="D110" s="27">
        <v>48457.3</v>
      </c>
      <c r="E110" s="27"/>
      <c r="F110" s="27">
        <v>1903</v>
      </c>
      <c r="G110" s="8"/>
      <c r="H110" s="8"/>
      <c r="I110" s="8"/>
    </row>
    <row r="111" spans="1:9" ht="39" customHeight="1" x14ac:dyDescent="0.25">
      <c r="A111" s="3" t="s">
        <v>101</v>
      </c>
      <c r="B111" s="7">
        <f>SUM(B104:B110)</f>
        <v>-8088</v>
      </c>
      <c r="C111" s="7"/>
      <c r="D111" s="28">
        <f t="shared" ref="D111:F111" si="30">SUM(D104:D110)</f>
        <v>48457.3</v>
      </c>
      <c r="E111" s="28"/>
      <c r="F111" s="28">
        <f t="shared" si="30"/>
        <v>-1508.5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2026-03-04T11:07:29Z</dcterms:modified>
</cp:coreProperties>
</file>