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бюджета ПНМР\"/>
    </mc:Choice>
  </mc:AlternateContent>
  <xr:revisionPtr revIDLastSave="0" documentId="13_ncr:1_{F7A9F81A-C07A-4692-9FD3-97FE4FE507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91029"/>
</workbook>
</file>

<file path=xl/calcChain.xml><?xml version="1.0" encoding="utf-8"?>
<calcChain xmlns="http://schemas.openxmlformats.org/spreadsheetml/2006/main">
  <c r="B111" i="1" l="1"/>
  <c r="B33" i="1"/>
  <c r="B32" i="1" s="1"/>
  <c r="B31" i="1" s="1"/>
  <c r="B25" i="1"/>
  <c r="B19" i="1"/>
  <c r="B14" i="1"/>
  <c r="B12" i="1"/>
  <c r="B11" i="1"/>
  <c r="B9" i="1"/>
  <c r="B8" i="1" s="1"/>
  <c r="F25" i="1" l="1"/>
  <c r="B50" i="1" l="1"/>
  <c r="F52" i="1" l="1"/>
  <c r="D52" i="1"/>
  <c r="I53" i="1"/>
  <c r="H53" i="1"/>
  <c r="I22" i="1"/>
  <c r="H37" i="1"/>
  <c r="D111" i="1"/>
  <c r="F111" i="1"/>
  <c r="I10" i="1"/>
  <c r="I13" i="1"/>
  <c r="I15" i="1"/>
  <c r="I17" i="1"/>
  <c r="I18" i="1"/>
  <c r="I24" i="1"/>
  <c r="I26" i="1"/>
  <c r="I27" i="1"/>
  <c r="I28" i="1"/>
  <c r="I29" i="1"/>
  <c r="I30" i="1"/>
  <c r="I34" i="1"/>
  <c r="I36" i="1"/>
  <c r="I37" i="1"/>
  <c r="I41" i="1"/>
  <c r="I44" i="1"/>
  <c r="I45" i="1"/>
  <c r="I46" i="1"/>
  <c r="I47" i="1"/>
  <c r="I48" i="1"/>
  <c r="I49" i="1"/>
  <c r="I51" i="1"/>
  <c r="I54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1" i="1"/>
  <c r="I83" i="1"/>
  <c r="I85" i="1"/>
  <c r="I86" i="1"/>
  <c r="I88" i="1"/>
  <c r="I89" i="1"/>
  <c r="I90" i="1"/>
  <c r="I91" i="1"/>
  <c r="I92" i="1"/>
  <c r="I93" i="1"/>
  <c r="I94" i="1"/>
  <c r="I96" i="1"/>
  <c r="I97" i="1"/>
  <c r="I98" i="1"/>
  <c r="I99" i="1"/>
  <c r="I100" i="1"/>
  <c r="H10" i="1"/>
  <c r="H13" i="1"/>
  <c r="H15" i="1"/>
  <c r="H16" i="1"/>
  <c r="H18" i="1"/>
  <c r="H22" i="1"/>
  <c r="H24" i="1"/>
  <c r="H27" i="1"/>
  <c r="H28" i="1"/>
  <c r="H29" i="1"/>
  <c r="H30" i="1"/>
  <c r="H34" i="1"/>
  <c r="H41" i="1"/>
  <c r="F33" i="1"/>
  <c r="F32" i="1" s="1"/>
  <c r="D33" i="1"/>
  <c r="D25" i="1"/>
  <c r="F19" i="1"/>
  <c r="D19" i="1"/>
  <c r="F9" i="1"/>
  <c r="D9" i="1"/>
  <c r="F14" i="1"/>
  <c r="D14" i="1"/>
  <c r="F12" i="1"/>
  <c r="F11" i="1" s="1"/>
  <c r="D12" i="1"/>
  <c r="D11" i="1" s="1"/>
  <c r="I25" i="1" l="1"/>
  <c r="F8" i="1"/>
  <c r="I14" i="1"/>
  <c r="F31" i="1"/>
  <c r="I33" i="1"/>
  <c r="I11" i="1"/>
  <c r="D32" i="1"/>
  <c r="I32" i="1" s="1"/>
  <c r="D8" i="1"/>
  <c r="I9" i="1"/>
  <c r="H11" i="1"/>
  <c r="H14" i="1"/>
  <c r="H33" i="1"/>
  <c r="I12" i="1"/>
  <c r="H12" i="1"/>
  <c r="H9" i="1"/>
  <c r="F95" i="1"/>
  <c r="H44" i="1"/>
  <c r="H46" i="1"/>
  <c r="H48" i="1"/>
  <c r="H51" i="1"/>
  <c r="D9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1" i="1"/>
  <c r="H83" i="1"/>
  <c r="H85" i="1"/>
  <c r="H86" i="1"/>
  <c r="H88" i="1"/>
  <c r="H89" i="1"/>
  <c r="H90" i="1"/>
  <c r="H91" i="1"/>
  <c r="H92" i="1"/>
  <c r="H93" i="1"/>
  <c r="H94" i="1"/>
  <c r="H96" i="1"/>
  <c r="H97" i="1"/>
  <c r="H98" i="1"/>
  <c r="H99" i="1"/>
  <c r="H100" i="1"/>
  <c r="H49" i="1"/>
  <c r="H54" i="1"/>
  <c r="H47" i="1"/>
  <c r="H45" i="1"/>
  <c r="F84" i="1"/>
  <c r="D84" i="1"/>
  <c r="F82" i="1"/>
  <c r="D82" i="1"/>
  <c r="F80" i="1"/>
  <c r="D80" i="1"/>
  <c r="F77" i="1"/>
  <c r="D77" i="1"/>
  <c r="F72" i="1"/>
  <c r="D72" i="1"/>
  <c r="F70" i="1"/>
  <c r="D70" i="1"/>
  <c r="F63" i="1"/>
  <c r="D63" i="1"/>
  <c r="F59" i="1"/>
  <c r="D59" i="1"/>
  <c r="F55" i="1"/>
  <c r="D55" i="1"/>
  <c r="I52" i="1"/>
  <c r="F50" i="1"/>
  <c r="F43" i="1"/>
  <c r="D50" i="1"/>
  <c r="D43" i="1"/>
  <c r="H8" i="1" l="1"/>
  <c r="I50" i="1"/>
  <c r="I70" i="1"/>
  <c r="I82" i="1"/>
  <c r="F42" i="1"/>
  <c r="I95" i="1"/>
  <c r="I8" i="1"/>
  <c r="I59" i="1"/>
  <c r="I77" i="1"/>
  <c r="I43" i="1"/>
  <c r="I55" i="1"/>
  <c r="I63" i="1"/>
  <c r="I72" i="1"/>
  <c r="I80" i="1"/>
  <c r="I84" i="1"/>
  <c r="D31" i="1"/>
  <c r="I31" i="1" s="1"/>
  <c r="H32" i="1"/>
  <c r="H31" i="1"/>
  <c r="B95" i="1"/>
  <c r="H95" i="1" s="1"/>
  <c r="B84" i="1"/>
  <c r="H84" i="1" s="1"/>
  <c r="B82" i="1"/>
  <c r="H82" i="1" s="1"/>
  <c r="B80" i="1"/>
  <c r="H80" i="1" s="1"/>
  <c r="B77" i="1"/>
  <c r="H77" i="1" s="1"/>
  <c r="B72" i="1"/>
  <c r="H72" i="1" s="1"/>
  <c r="B70" i="1"/>
  <c r="H70" i="1" s="1"/>
  <c r="B63" i="1"/>
  <c r="H63" i="1" s="1"/>
  <c r="B59" i="1"/>
  <c r="H59" i="1" s="1"/>
  <c r="B55" i="1"/>
  <c r="H55" i="1" s="1"/>
  <c r="B52" i="1"/>
  <c r="H52" i="1" s="1"/>
  <c r="H50" i="1"/>
  <c r="B43" i="1"/>
  <c r="H43" i="1" s="1"/>
  <c r="D87" i="1"/>
  <c r="E53" i="1" s="1"/>
  <c r="F87" i="1"/>
  <c r="G53" i="1" s="1"/>
  <c r="I87" i="1" l="1"/>
  <c r="D42" i="1"/>
  <c r="E31" i="1" s="1"/>
  <c r="G40" i="1"/>
  <c r="G36" i="1"/>
  <c r="G28" i="1"/>
  <c r="G24" i="1"/>
  <c r="G20" i="1"/>
  <c r="G16" i="1"/>
  <c r="G38" i="1"/>
  <c r="G30" i="1"/>
  <c r="G22" i="1"/>
  <c r="G29" i="1"/>
  <c r="G17" i="1"/>
  <c r="G39" i="1"/>
  <c r="G35" i="1"/>
  <c r="G27" i="1"/>
  <c r="G23" i="1"/>
  <c r="G15" i="1"/>
  <c r="G34" i="1"/>
  <c r="G26" i="1"/>
  <c r="G18" i="1"/>
  <c r="G10" i="1"/>
  <c r="G41" i="1"/>
  <c r="G37" i="1"/>
  <c r="G33" i="1"/>
  <c r="G25" i="1"/>
  <c r="G21" i="1"/>
  <c r="G13" i="1"/>
  <c r="G11" i="1"/>
  <c r="G12" i="1"/>
  <c r="G32" i="1"/>
  <c r="G19" i="1"/>
  <c r="G9" i="1"/>
  <c r="G8" i="1"/>
  <c r="G14" i="1"/>
  <c r="G31" i="1"/>
  <c r="B42" i="1"/>
  <c r="C41" i="1" s="1"/>
  <c r="C36" i="1"/>
  <c r="G80" i="1"/>
  <c r="G63" i="1"/>
  <c r="G45" i="1"/>
  <c r="E43" i="1"/>
  <c r="G78" i="1"/>
  <c r="G84" i="1"/>
  <c r="G75" i="1"/>
  <c r="G83" i="1"/>
  <c r="G74" i="1"/>
  <c r="G44" i="1"/>
  <c r="G59" i="1"/>
  <c r="G57" i="1"/>
  <c r="G86" i="1"/>
  <c r="G79" i="1"/>
  <c r="G67" i="1"/>
  <c r="G50" i="1"/>
  <c r="F101" i="1"/>
  <c r="G82" i="1"/>
  <c r="G76" i="1"/>
  <c r="G65" i="1"/>
  <c r="G55" i="1"/>
  <c r="G85" i="1"/>
  <c r="G81" i="1"/>
  <c r="G77" i="1"/>
  <c r="G69" i="1"/>
  <c r="G61" i="1"/>
  <c r="G52" i="1"/>
  <c r="G48" i="1"/>
  <c r="G46" i="1"/>
  <c r="D101" i="1"/>
  <c r="E69" i="1"/>
  <c r="E79" i="1"/>
  <c r="E81" i="1"/>
  <c r="E66" i="1"/>
  <c r="E60" i="1"/>
  <c r="E55" i="1"/>
  <c r="E73" i="1"/>
  <c r="G73" i="1" s="1"/>
  <c r="E91" i="1"/>
  <c r="G91" i="1" s="1"/>
  <c r="E72" i="1"/>
  <c r="G72" i="1" s="1"/>
  <c r="E67" i="1"/>
  <c r="E63" i="1"/>
  <c r="E51" i="1"/>
  <c r="E83" i="1"/>
  <c r="E75" i="1"/>
  <c r="E71" i="1"/>
  <c r="G71" i="1" s="1"/>
  <c r="E68" i="1"/>
  <c r="E62" i="1"/>
  <c r="E54" i="1"/>
  <c r="E45" i="1"/>
  <c r="E98" i="1"/>
  <c r="G98" i="1" s="1"/>
  <c r="E85" i="1"/>
  <c r="E77" i="1"/>
  <c r="E70" i="1"/>
  <c r="E65" i="1"/>
  <c r="E57" i="1"/>
  <c r="E48" i="1"/>
  <c r="E95" i="1"/>
  <c r="G95" i="1" s="1"/>
  <c r="E46" i="1"/>
  <c r="E97" i="1"/>
  <c r="G97" i="1" s="1"/>
  <c r="E94" i="1"/>
  <c r="G94" i="1" s="1"/>
  <c r="E90" i="1"/>
  <c r="G90" i="1" s="1"/>
  <c r="E64" i="1"/>
  <c r="E59" i="1"/>
  <c r="E56" i="1"/>
  <c r="E50" i="1"/>
  <c r="E47" i="1"/>
  <c r="E100" i="1"/>
  <c r="G100" i="1" s="1"/>
  <c r="E93" i="1"/>
  <c r="G93" i="1" s="1"/>
  <c r="E89" i="1"/>
  <c r="G89" i="1" s="1"/>
  <c r="E61" i="1"/>
  <c r="E58" i="1"/>
  <c r="E52" i="1"/>
  <c r="E49" i="1"/>
  <c r="E44" i="1"/>
  <c r="E99" i="1"/>
  <c r="G99" i="1" s="1"/>
  <c r="E96" i="1"/>
  <c r="G96" i="1" s="1"/>
  <c r="E92" i="1"/>
  <c r="G92" i="1" s="1"/>
  <c r="E88" i="1"/>
  <c r="G88" i="1" s="1"/>
  <c r="B87" i="1"/>
  <c r="C53" i="1" s="1"/>
  <c r="G43" i="1"/>
  <c r="E86" i="1"/>
  <c r="E84" i="1"/>
  <c r="E82" i="1"/>
  <c r="E80" i="1"/>
  <c r="E78" i="1"/>
  <c r="E76" i="1"/>
  <c r="E74" i="1"/>
  <c r="G70" i="1"/>
  <c r="G68" i="1"/>
  <c r="G66" i="1"/>
  <c r="G64" i="1"/>
  <c r="G62" i="1"/>
  <c r="G60" i="1"/>
  <c r="G58" i="1"/>
  <c r="G56" i="1"/>
  <c r="G54" i="1"/>
  <c r="G51" i="1"/>
  <c r="G49" i="1"/>
  <c r="G47" i="1"/>
  <c r="C31" i="1" l="1"/>
  <c r="C13" i="1"/>
  <c r="C12" i="1"/>
  <c r="C14" i="1"/>
  <c r="C35" i="1"/>
  <c r="C29" i="1"/>
  <c r="C9" i="1"/>
  <c r="C27" i="1"/>
  <c r="C37" i="1"/>
  <c r="C28" i="1"/>
  <c r="C30" i="1"/>
  <c r="C11" i="1"/>
  <c r="I42" i="1"/>
  <c r="C21" i="1"/>
  <c r="C20" i="1"/>
  <c r="C15" i="1"/>
  <c r="C34" i="1"/>
  <c r="G42" i="1"/>
  <c r="E39" i="1"/>
  <c r="E35" i="1"/>
  <c r="E27" i="1"/>
  <c r="E23" i="1"/>
  <c r="E15" i="1"/>
  <c r="E30" i="1"/>
  <c r="E22" i="1"/>
  <c r="E41" i="1"/>
  <c r="E17" i="1"/>
  <c r="E9" i="1"/>
  <c r="E40" i="1"/>
  <c r="E24" i="1"/>
  <c r="E16" i="1"/>
  <c r="E38" i="1"/>
  <c r="E34" i="1"/>
  <c r="E26" i="1"/>
  <c r="E18" i="1"/>
  <c r="E10" i="1"/>
  <c r="E37" i="1"/>
  <c r="E29" i="1"/>
  <c r="E21" i="1"/>
  <c r="E13" i="1"/>
  <c r="E36" i="1"/>
  <c r="E28" i="1"/>
  <c r="E20" i="1"/>
  <c r="E25" i="1"/>
  <c r="E19" i="1"/>
  <c r="E14" i="1"/>
  <c r="E12" i="1"/>
  <c r="E11" i="1"/>
  <c r="E33" i="1"/>
  <c r="E32" i="1"/>
  <c r="E8" i="1"/>
  <c r="E42" i="1" s="1"/>
  <c r="C33" i="1"/>
  <c r="C25" i="1"/>
  <c r="C17" i="1"/>
  <c r="C40" i="1"/>
  <c r="C32" i="1"/>
  <c r="C24" i="1"/>
  <c r="C16" i="1"/>
  <c r="H42" i="1"/>
  <c r="C39" i="1"/>
  <c r="C23" i="1"/>
  <c r="C38" i="1"/>
  <c r="C22" i="1"/>
  <c r="C8" i="1"/>
  <c r="C19" i="1"/>
  <c r="C18" i="1"/>
  <c r="C26" i="1"/>
  <c r="C10" i="1"/>
  <c r="H87" i="1"/>
  <c r="C100" i="1"/>
  <c r="C89" i="1"/>
  <c r="C56" i="1"/>
  <c r="C88" i="1"/>
  <c r="C90" i="1"/>
  <c r="C43" i="1"/>
  <c r="C57" i="1"/>
  <c r="C54" i="1"/>
  <c r="C72" i="1"/>
  <c r="C50" i="1"/>
  <c r="C63" i="1"/>
  <c r="C75" i="1"/>
  <c r="C76" i="1"/>
  <c r="C93" i="1"/>
  <c r="C60" i="1"/>
  <c r="C83" i="1"/>
  <c r="C85" i="1"/>
  <c r="C98" i="1"/>
  <c r="C49" i="1"/>
  <c r="C67" i="1"/>
  <c r="C91" i="1"/>
  <c r="C44" i="1"/>
  <c r="C46" i="1"/>
  <c r="C69" i="1"/>
  <c r="C92" i="1"/>
  <c r="C45" i="1"/>
  <c r="C59" i="1"/>
  <c r="C81" i="1"/>
  <c r="C55" i="1"/>
  <c r="C84" i="1"/>
  <c r="C68" i="1"/>
  <c r="C51" i="1"/>
  <c r="C71" i="1"/>
  <c r="C73" i="1"/>
  <c r="C96" i="1"/>
  <c r="C61" i="1"/>
  <c r="C52" i="1"/>
  <c r="C74" i="1"/>
  <c r="C97" i="1"/>
  <c r="C62" i="1"/>
  <c r="C65" i="1"/>
  <c r="C86" i="1"/>
  <c r="C77" i="1"/>
  <c r="C80" i="1"/>
  <c r="C64" i="1"/>
  <c r="C47" i="1"/>
  <c r="C95" i="1"/>
  <c r="C78" i="1"/>
  <c r="B101" i="1"/>
  <c r="C82" i="1"/>
  <c r="C58" i="1"/>
  <c r="C79" i="1"/>
  <c r="C66" i="1"/>
  <c r="C48" i="1"/>
  <c r="C70" i="1"/>
  <c r="C94" i="1"/>
  <c r="C99" i="1"/>
  <c r="C42" i="1" l="1"/>
  <c r="C87" i="1"/>
</calcChain>
</file>

<file path=xl/sharedStrings.xml><?xml version="1.0" encoding="utf-8"?>
<sst xmlns="http://schemas.openxmlformats.org/spreadsheetml/2006/main" count="118" uniqueCount="116">
  <si>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</si>
  <si>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</si>
  <si>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</si>
  <si>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</si>
  <si>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</si>
  <si>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</si>
  <si>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</si>
  <si>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</si>
  <si>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</si>
  <si>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</si>
  <si>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</si>
  <si>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</si>
  <si>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</si>
  <si>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</si>
  <si>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</si>
  <si>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</si>
  <si>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</si>
  <si>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</si>
  <si>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</si>
  <si>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</si>
  <si>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</si>
  <si>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</si>
  <si>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</si>
  <si>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</si>
  <si>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</si>
  <si>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</si>
  <si>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</si>
  <si>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</si>
  <si>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</si>
  <si>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</si>
  <si>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</si>
  <si>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</si>
  <si>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</si>
  <si>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</si>
  <si>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</si>
  <si>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</si>
  <si>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</si>
  <si>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</si>
  <si>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</si>
  <si>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</si>
  <si>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</si>
  <si>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</si>
  <si>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</si>
  <si>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</si>
  <si>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</si>
  <si>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</si>
  <si>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</si>
  <si>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</si>
  <si>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</si>
  <si>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</si>
  <si>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</si>
  <si>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</si>
  <si>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</si>
  <si>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</si>
  <si>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</si>
  <si>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</si>
  <si>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</si>
  <si>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</si>
  <si>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</si>
  <si>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</si>
  <si>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</si>
  <si>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</si>
  <si>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</si>
  <si>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</si>
  <si>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</si>
  <si>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</si>
  <si>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</si>
  <si>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</si>
  <si>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</si>
  <si>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</si>
  <si>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</si>
  <si>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</si>
  <si>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</si>
  <si>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</si>
  <si>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</si>
  <si>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</si>
  <si>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</si>
  <si>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</si>
  <si>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</si>
  <si>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</si>
  <si>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</si>
  <si>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</si>
  <si>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</si>
  <si>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</si>
  <si>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</si>
  <si>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</si>
  <si>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</si>
  <si>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</si>
  <si>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</si>
  <si>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</si>
  <si>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</si>
  <si>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</si>
  <si>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</si>
  <si>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</si>
  <si>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</si>
  <si>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</si>
  <si>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</si>
  <si>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</si>
  <si>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</si>
  <si>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</si>
  <si>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</si>
  <si>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</si>
  <si>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</si>
  <si>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</si>
  <si>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</si>
  <si>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</si>
  <si>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</si>
  <si>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</si>
  <si>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</si>
  <si>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</si>
  <si>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</si>
  <si>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Гражданская оборона</t>
  </si>
  <si>
    <t>Факт на 01.04 .2023 (отчетный) год</t>
  </si>
  <si>
    <t>План на 2024 год по состоянию на 01.04.2024 (текущий) год</t>
  </si>
  <si>
    <t>Факт на 01.04.2024 (текущий) год</t>
  </si>
  <si>
    <t>Информация об исполнении бюджета Пряжинского национального муниципального района за 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</si>
</sst>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95" workbookViewId="0">
      <selection activeCell="F99" sqref="F99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115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112</v>
      </c>
      <c r="C5" s="11" t="s">
        <v>2</v>
      </c>
      <c r="D5" s="2" t="s">
        <v>113</v>
      </c>
      <c r="E5" s="2" t="s">
        <v>2</v>
      </c>
      <c r="F5" s="2" t="s">
        <v>114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B9+B11+B14+B19+B22+B23+B24+B25+B27+B28+B29+B30</f>
        <v>27653</v>
      </c>
      <c r="C8" s="15">
        <f>B8/B42*100</f>
        <v>24.760037247949573</v>
      </c>
      <c r="D8" s="15">
        <f>D9+D11+D14+D19+D22+D23+D24+D25+D27+D28+D29+D30</f>
        <v>165477</v>
      </c>
      <c r="E8" s="15">
        <f>D8/D42*100</f>
        <v>31.186475815342863</v>
      </c>
      <c r="F8" s="15">
        <f t="shared" ref="F8" si="1">F9+F11+F14+F19+F22+F23+F24+F25+F27+F28+F29+F30</f>
        <v>35996</v>
      </c>
      <c r="G8" s="10">
        <f>F8/F42*100</f>
        <v>30.490614623568472</v>
      </c>
      <c r="H8" s="10">
        <f>F8/B8*100-100</f>
        <v>30.170325100350794</v>
      </c>
      <c r="I8" s="10">
        <f>F8/D8*100</f>
        <v>21.752872000338417</v>
      </c>
    </row>
    <row r="9" spans="1:9" ht="26.25" customHeight="1" x14ac:dyDescent="0.25">
      <c r="A9" s="3" t="s">
        <v>9</v>
      </c>
      <c r="B9" s="15">
        <f>B10</f>
        <v>17971</v>
      </c>
      <c r="C9" s="15">
        <f>B9/B42*100</f>
        <v>16.090935138426275</v>
      </c>
      <c r="D9" s="15">
        <f>D10</f>
        <v>130865</v>
      </c>
      <c r="E9" s="15">
        <f>D9/D42*100</f>
        <v>24.663355980437426</v>
      </c>
      <c r="F9" s="15">
        <f>F10</f>
        <v>26473</v>
      </c>
      <c r="G9" s="10">
        <f>F9/F42*100</f>
        <v>22.424103815138579</v>
      </c>
      <c r="H9" s="10">
        <f t="shared" ref="H9:H42" si="2">F9/B9*100-100</f>
        <v>47.309554281898613</v>
      </c>
      <c r="I9" s="10">
        <f t="shared" ref="I9:I42" si="3">F9/D9*100</f>
        <v>20.229243877278112</v>
      </c>
    </row>
    <row r="10" spans="1:9" ht="26.25" customHeight="1" x14ac:dyDescent="0.25">
      <c r="A10" s="3" t="s">
        <v>10</v>
      </c>
      <c r="B10" s="15">
        <v>17971</v>
      </c>
      <c r="C10" s="15">
        <f>B10/B42*100</f>
        <v>16.090935138426275</v>
      </c>
      <c r="D10" s="15">
        <v>130865</v>
      </c>
      <c r="E10" s="15">
        <f>D10/D42*100</f>
        <v>24.663355980437426</v>
      </c>
      <c r="F10" s="15">
        <v>26473</v>
      </c>
      <c r="G10" s="10">
        <f>F10/F42*100</f>
        <v>22.424103815138579</v>
      </c>
      <c r="H10" s="10">
        <f t="shared" si="2"/>
        <v>47.309554281898613</v>
      </c>
      <c r="I10" s="10">
        <f t="shared" si="3"/>
        <v>20.229243877278112</v>
      </c>
    </row>
    <row r="11" spans="1:9" ht="64.5" customHeight="1" x14ac:dyDescent="0.25">
      <c r="A11" s="3" t="s">
        <v>11</v>
      </c>
      <c r="B11" s="15">
        <f>B12</f>
        <v>727</v>
      </c>
      <c r="C11" s="15">
        <f>B11/B42*100</f>
        <v>0.65094373410694462</v>
      </c>
      <c r="D11" s="15">
        <f>D12</f>
        <v>3265</v>
      </c>
      <c r="E11" s="15">
        <f>D11/D42*100</f>
        <v>0.61533532477078046</v>
      </c>
      <c r="F11" s="15">
        <f>F12</f>
        <v>831</v>
      </c>
      <c r="G11" s="10">
        <f>F11/F42*100</f>
        <v>0.70390323236430163</v>
      </c>
      <c r="H11" s="10">
        <f t="shared" si="2"/>
        <v>14.305364511691891</v>
      </c>
      <c r="I11" s="10">
        <f t="shared" si="3"/>
        <v>25.451761102603371</v>
      </c>
    </row>
    <row r="12" spans="1:9" ht="26.25" customHeight="1" x14ac:dyDescent="0.25">
      <c r="A12" s="3" t="s">
        <v>12</v>
      </c>
      <c r="B12" s="15">
        <f>B13</f>
        <v>727</v>
      </c>
      <c r="C12" s="15">
        <f>B12/B42*100</f>
        <v>0.65094373410694462</v>
      </c>
      <c r="D12" s="15">
        <f>D13</f>
        <v>3265</v>
      </c>
      <c r="E12" s="15">
        <f>D12/D42*100</f>
        <v>0.61533532477078046</v>
      </c>
      <c r="F12" s="15">
        <f>F13</f>
        <v>831</v>
      </c>
      <c r="G12" s="10">
        <f>F12/F42*100</f>
        <v>0.70390323236430163</v>
      </c>
      <c r="H12" s="10">
        <f t="shared" si="2"/>
        <v>14.305364511691891</v>
      </c>
      <c r="I12" s="10">
        <f t="shared" si="3"/>
        <v>25.451761102603371</v>
      </c>
    </row>
    <row r="13" spans="1:9" ht="26.25" customHeight="1" x14ac:dyDescent="0.25">
      <c r="A13" s="3" t="s">
        <v>13</v>
      </c>
      <c r="B13" s="15">
        <v>727</v>
      </c>
      <c r="C13" s="15">
        <f>B13/B42*100</f>
        <v>0.65094373410694462</v>
      </c>
      <c r="D13" s="15">
        <v>3265</v>
      </c>
      <c r="E13" s="15">
        <f>D13/D42*100</f>
        <v>0.61533532477078046</v>
      </c>
      <c r="F13" s="15">
        <v>831</v>
      </c>
      <c r="G13" s="10">
        <f>F13/F42*100</f>
        <v>0.70390323236430163</v>
      </c>
      <c r="H13" s="10">
        <f t="shared" si="2"/>
        <v>14.305364511691891</v>
      </c>
      <c r="I13" s="10">
        <f t="shared" si="3"/>
        <v>25.451761102603371</v>
      </c>
    </row>
    <row r="14" spans="1:9" ht="26.25" customHeight="1" x14ac:dyDescent="0.25">
      <c r="A14" s="3" t="s">
        <v>14</v>
      </c>
      <c r="B14" s="15">
        <f>B15+B16+B17+B18</f>
        <v>784</v>
      </c>
      <c r="C14" s="15">
        <f>B14/B42*100</f>
        <v>0.70198058808781916</v>
      </c>
      <c r="D14" s="15">
        <f>D15+D16+D17+D18</f>
        <v>2791</v>
      </c>
      <c r="E14" s="15">
        <f>D14/D42*100</f>
        <v>0.52600333581477743</v>
      </c>
      <c r="F14" s="15">
        <f>F15+F16+F17+F18</f>
        <v>824</v>
      </c>
      <c r="G14" s="10">
        <f>F14/F42*100</f>
        <v>0.69797384292200315</v>
      </c>
      <c r="H14" s="10">
        <f t="shared" si="2"/>
        <v>5.1020408163265216</v>
      </c>
      <c r="I14" s="10">
        <f t="shared" si="3"/>
        <v>29.523468290935149</v>
      </c>
    </row>
    <row r="15" spans="1:9" ht="39" customHeight="1" x14ac:dyDescent="0.25">
      <c r="A15" s="3" t="s">
        <v>15</v>
      </c>
      <c r="B15" s="15">
        <v>379</v>
      </c>
      <c r="C15" s="15">
        <f>B15/B42*100</f>
        <v>0.33935030980265751</v>
      </c>
      <c r="D15" s="15">
        <v>1455</v>
      </c>
      <c r="E15" s="15">
        <f>D15/D42*100</f>
        <v>0.27421528255481947</v>
      </c>
      <c r="F15" s="15">
        <v>307</v>
      </c>
      <c r="G15" s="10">
        <f>F15/F42*100</f>
        <v>0.260046079826523</v>
      </c>
      <c r="H15" s="10">
        <f t="shared" si="2"/>
        <v>-18.997361477572554</v>
      </c>
      <c r="I15" s="10">
        <f t="shared" si="3"/>
        <v>21.099656357388316</v>
      </c>
    </row>
    <row r="16" spans="1:9" ht="39" customHeight="1" x14ac:dyDescent="0.25">
      <c r="A16" s="3" t="s">
        <v>103</v>
      </c>
      <c r="B16" s="15">
        <v>-60</v>
      </c>
      <c r="C16" s="15">
        <f>B16/B42*100</f>
        <v>-5.372300419039433E-2</v>
      </c>
      <c r="D16" s="15">
        <v>0</v>
      </c>
      <c r="E16" s="15">
        <f>D16/D42*100</f>
        <v>0</v>
      </c>
      <c r="F16" s="15">
        <v>5</v>
      </c>
      <c r="G16" s="10">
        <f>F16/F42*100</f>
        <v>4.2352781730704073E-3</v>
      </c>
      <c r="H16" s="10">
        <f t="shared" si="2"/>
        <v>-108.33333333333333</v>
      </c>
      <c r="I16" s="10"/>
    </row>
    <row r="17" spans="1:9" ht="39" customHeight="1" x14ac:dyDescent="0.25">
      <c r="A17" s="3" t="s">
        <v>104</v>
      </c>
      <c r="B17" s="15">
        <v>375</v>
      </c>
      <c r="C17" s="15">
        <f>B17/B42*100</f>
        <v>0.33576877618996459</v>
      </c>
      <c r="D17" s="15">
        <v>116</v>
      </c>
      <c r="E17" s="15">
        <f>D17/D42*100</f>
        <v>2.1861836959696949E-2</v>
      </c>
      <c r="F17" s="15">
        <v>173</v>
      </c>
      <c r="G17" s="10">
        <f>F17/F42*100</f>
        <v>0.1465406247882361</v>
      </c>
      <c r="H17" s="10"/>
      <c r="I17" s="10">
        <f t="shared" si="3"/>
        <v>149.13793103448276</v>
      </c>
    </row>
    <row r="18" spans="1:9" ht="38.25" customHeight="1" x14ac:dyDescent="0.25">
      <c r="A18" s="3" t="s">
        <v>105</v>
      </c>
      <c r="B18" s="15">
        <v>90</v>
      </c>
      <c r="C18" s="15">
        <f>B18/B42*100</f>
        <v>8.0584506285591495E-2</v>
      </c>
      <c r="D18" s="15">
        <v>1220</v>
      </c>
      <c r="E18" s="15">
        <f>D18/D42*100</f>
        <v>0.22992621630026103</v>
      </c>
      <c r="F18" s="15">
        <v>339</v>
      </c>
      <c r="G18" s="10">
        <f>F18/F42*100</f>
        <v>0.2871518601341736</v>
      </c>
      <c r="H18" s="10">
        <f t="shared" si="2"/>
        <v>276.66666666666669</v>
      </c>
      <c r="I18" s="10">
        <f t="shared" si="3"/>
        <v>27.786885245901637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106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107</v>
      </c>
      <c r="B21" s="15">
        <v>0</v>
      </c>
      <c r="C21" s="15">
        <f>B21/B42*100</f>
        <v>0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26.25" customHeight="1" x14ac:dyDescent="0.25">
      <c r="A22" s="3" t="s">
        <v>17</v>
      </c>
      <c r="B22" s="15">
        <v>585</v>
      </c>
      <c r="C22" s="15">
        <f>B22/B42*100</f>
        <v>0.52379929085634469</v>
      </c>
      <c r="D22" s="15">
        <v>2270</v>
      </c>
      <c r="E22" s="15">
        <f>D22/D42*100</f>
        <v>0.42781353360786273</v>
      </c>
      <c r="F22" s="15">
        <v>736</v>
      </c>
      <c r="G22" s="10">
        <f>F22/F42*100</f>
        <v>0.62343294707596397</v>
      </c>
      <c r="H22" s="10">
        <f t="shared" si="2"/>
        <v>25.811965811965806</v>
      </c>
      <c r="I22" s="10">
        <f t="shared" si="3"/>
        <v>32.422907488986787</v>
      </c>
    </row>
    <row r="23" spans="1:9" ht="64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6.5" customHeight="1" x14ac:dyDescent="0.25">
      <c r="A24" s="3" t="s">
        <v>19</v>
      </c>
      <c r="B24" s="15">
        <v>3024</v>
      </c>
      <c r="C24" s="15">
        <f>B24/B42*100</f>
        <v>2.7076394111958741</v>
      </c>
      <c r="D24" s="15">
        <v>7972</v>
      </c>
      <c r="E24" s="15">
        <f>D24/D42*100</f>
        <v>1.5024358986440007</v>
      </c>
      <c r="F24" s="15">
        <v>1951</v>
      </c>
      <c r="G24" s="10">
        <f>F24/F42*100</f>
        <v>1.652605543132073</v>
      </c>
      <c r="H24" s="10">
        <f t="shared" si="2"/>
        <v>-35.482804232804227</v>
      </c>
      <c r="I24" s="10">
        <f t="shared" si="3"/>
        <v>24.473156046161566</v>
      </c>
    </row>
    <row r="25" spans="1:9" ht="50.25" customHeight="1" x14ac:dyDescent="0.25">
      <c r="A25" s="3" t="s">
        <v>20</v>
      </c>
      <c r="B25" s="15">
        <f>B26</f>
        <v>90</v>
      </c>
      <c r="C25" s="15">
        <f>B25/B42*100</f>
        <v>8.0584506285591495E-2</v>
      </c>
      <c r="D25" s="15">
        <f>D26</f>
        <v>231</v>
      </c>
      <c r="E25" s="15">
        <f>D25/D42*100</f>
        <v>4.3535209807672372E-2</v>
      </c>
      <c r="F25" s="15">
        <f>F26</f>
        <v>219</v>
      </c>
      <c r="G25" s="10">
        <f>F25/F42*100</f>
        <v>0.18550518398048385</v>
      </c>
      <c r="H25" s="10"/>
      <c r="I25" s="10">
        <f t="shared" si="3"/>
        <v>94.805194805194802</v>
      </c>
    </row>
    <row r="26" spans="1:9" ht="39" customHeight="1" x14ac:dyDescent="0.25">
      <c r="A26" s="3" t="s">
        <v>21</v>
      </c>
      <c r="B26" s="15">
        <v>90</v>
      </c>
      <c r="C26" s="15">
        <f>B26/B42*100</f>
        <v>8.0584506285591495E-2</v>
      </c>
      <c r="D26" s="15">
        <v>231</v>
      </c>
      <c r="E26" s="15">
        <f>D26/D42*100</f>
        <v>4.3535209807672372E-2</v>
      </c>
      <c r="F26" s="15">
        <v>219</v>
      </c>
      <c r="G26" s="10">
        <f>F26/F42*100</f>
        <v>0.18550518398048385</v>
      </c>
      <c r="H26" s="10"/>
      <c r="I26" s="10">
        <f t="shared" si="3"/>
        <v>94.805194805194802</v>
      </c>
    </row>
    <row r="27" spans="1:9" ht="51.75" customHeight="1" x14ac:dyDescent="0.25">
      <c r="A27" s="3" t="s">
        <v>22</v>
      </c>
      <c r="B27" s="15">
        <v>3151</v>
      </c>
      <c r="C27" s="15">
        <f>B27/B42*100</f>
        <v>2.8213531033988755</v>
      </c>
      <c r="D27" s="15">
        <v>12900</v>
      </c>
      <c r="E27" s="15">
        <f>D27/D42*100</f>
        <v>2.4311870412076781</v>
      </c>
      <c r="F27" s="15">
        <v>3352</v>
      </c>
      <c r="G27" s="10">
        <f>F27/F42*100</f>
        <v>2.8393304872264009</v>
      </c>
      <c r="H27" s="10">
        <f t="shared" si="2"/>
        <v>6.3789273246588323</v>
      </c>
      <c r="I27" s="10">
        <f t="shared" si="3"/>
        <v>25.984496124031008</v>
      </c>
    </row>
    <row r="28" spans="1:9" ht="39" customHeight="1" x14ac:dyDescent="0.25">
      <c r="A28" s="3" t="s">
        <v>23</v>
      </c>
      <c r="B28" s="15">
        <v>1126</v>
      </c>
      <c r="C28" s="15">
        <f>B28/B42*100</f>
        <v>1.0082017119730668</v>
      </c>
      <c r="D28" s="15">
        <v>4052</v>
      </c>
      <c r="E28" s="15">
        <f>D28/D42*100</f>
        <v>0.76365658069562103</v>
      </c>
      <c r="F28" s="15">
        <v>1461</v>
      </c>
      <c r="G28" s="10">
        <f>F28/F42*100</f>
        <v>1.237548282171173</v>
      </c>
      <c r="H28" s="10">
        <f t="shared" si="2"/>
        <v>29.751332149200721</v>
      </c>
      <c r="I28" s="10">
        <f t="shared" si="3"/>
        <v>36.056268509378086</v>
      </c>
    </row>
    <row r="29" spans="1:9" ht="26.25" customHeight="1" x14ac:dyDescent="0.25">
      <c r="A29" s="3" t="s">
        <v>24</v>
      </c>
      <c r="B29" s="15">
        <v>162</v>
      </c>
      <c r="C29" s="15">
        <f>B29/B42*100</f>
        <v>0.14505211131406467</v>
      </c>
      <c r="D29" s="15">
        <v>1011</v>
      </c>
      <c r="E29" s="15">
        <f>D29/D42*100</f>
        <v>0.19053721695046222</v>
      </c>
      <c r="F29" s="15">
        <v>114</v>
      </c>
      <c r="G29" s="10">
        <f>F29/F42*100</f>
        <v>9.6564342346005291E-2</v>
      </c>
      <c r="H29" s="10">
        <f t="shared" si="2"/>
        <v>-29.629629629629633</v>
      </c>
      <c r="I29" s="10">
        <f t="shared" si="3"/>
        <v>11.275964391691394</v>
      </c>
    </row>
    <row r="30" spans="1:9" ht="26.25" customHeight="1" x14ac:dyDescent="0.25">
      <c r="A30" s="3" t="s">
        <v>25</v>
      </c>
      <c r="B30" s="15">
        <v>33</v>
      </c>
      <c r="C30" s="15">
        <f>B30/B42*100</f>
        <v>2.9547652304716881E-2</v>
      </c>
      <c r="D30" s="15">
        <v>120</v>
      </c>
      <c r="E30" s="15">
        <f>D30/D42*100</f>
        <v>2.2615693406583051E-2</v>
      </c>
      <c r="F30" s="15">
        <v>35</v>
      </c>
      <c r="G30" s="10">
        <f>F30/F42*100</f>
        <v>2.9646947211492854E-2</v>
      </c>
      <c r="H30" s="10">
        <f t="shared" si="2"/>
        <v>6.0606060606060623</v>
      </c>
      <c r="I30" s="10">
        <f t="shared" si="3"/>
        <v>29.166666666666668</v>
      </c>
    </row>
    <row r="31" spans="1:9" ht="26.25" customHeight="1" x14ac:dyDescent="0.25">
      <c r="A31" s="3" t="s">
        <v>26</v>
      </c>
      <c r="B31" s="15">
        <f t="shared" ref="B31" si="4">B32+B39+B40+B41</f>
        <v>84031</v>
      </c>
      <c r="C31" s="15">
        <f>B31/B42*100</f>
        <v>75.239962752050431</v>
      </c>
      <c r="D31" s="15">
        <f>D32+D39+D40+D41</f>
        <v>365128</v>
      </c>
      <c r="E31" s="15">
        <f>D31/D42*100</f>
        <v>68.81352418465714</v>
      </c>
      <c r="F31" s="15">
        <f t="shared" ref="F31" si="5">F32+F39+F40+F41</f>
        <v>82060</v>
      </c>
      <c r="G31" s="10">
        <f>F31/F42*100</f>
        <v>69.509385376431524</v>
      </c>
      <c r="H31" s="10">
        <f t="shared" si="2"/>
        <v>-2.3455629470076502</v>
      </c>
      <c r="I31" s="10">
        <f t="shared" si="3"/>
        <v>22.474310378826058</v>
      </c>
    </row>
    <row r="32" spans="1:9" ht="64.5" customHeight="1" x14ac:dyDescent="0.25">
      <c r="A32" s="3" t="s">
        <v>27</v>
      </c>
      <c r="B32" s="15">
        <f t="shared" ref="B32" si="6">B33+B36+B37+B38</f>
        <v>84050</v>
      </c>
      <c r="C32" s="15">
        <f>B32/B42*100</f>
        <v>75.256975036710713</v>
      </c>
      <c r="D32" s="15">
        <f>D33+D36+D37+D38</f>
        <v>365128</v>
      </c>
      <c r="E32" s="15">
        <f>D32/D42*100</f>
        <v>68.81352418465714</v>
      </c>
      <c r="F32" s="15">
        <f t="shared" ref="F32" si="7">F33+F36+F37+F38</f>
        <v>82862</v>
      </c>
      <c r="G32" s="10">
        <f>F32/F42*100</f>
        <v>70.188723995392024</v>
      </c>
      <c r="H32" s="10">
        <f t="shared" si="2"/>
        <v>-1.4134443783462132</v>
      </c>
      <c r="I32" s="10">
        <f t="shared" si="3"/>
        <v>22.693959378628865</v>
      </c>
    </row>
    <row r="33" spans="1:9" ht="39" customHeight="1" x14ac:dyDescent="0.25">
      <c r="A33" s="3" t="s">
        <v>28</v>
      </c>
      <c r="B33" s="15">
        <f>B34+B35</f>
        <v>26116</v>
      </c>
      <c r="C33" s="15">
        <f>B33/B42*100</f>
        <v>23.383832957272304</v>
      </c>
      <c r="D33" s="15">
        <f>D34+D35</f>
        <v>65768</v>
      </c>
      <c r="E33" s="15">
        <f>D33/D42*100</f>
        <v>12.394907699701283</v>
      </c>
      <c r="F33" s="15">
        <f>F34+F35</f>
        <v>21923</v>
      </c>
      <c r="G33" s="10">
        <f>F33/F42*100</f>
        <v>18.570000677644508</v>
      </c>
      <c r="H33" s="10">
        <f t="shared" si="2"/>
        <v>-16.055291775156988</v>
      </c>
      <c r="I33" s="10">
        <f t="shared" si="3"/>
        <v>33.333840165429997</v>
      </c>
    </row>
    <row r="34" spans="1:9" ht="39" customHeight="1" x14ac:dyDescent="0.25">
      <c r="A34" s="3" t="s">
        <v>29</v>
      </c>
      <c r="B34" s="15">
        <v>26116</v>
      </c>
      <c r="C34" s="15">
        <f>B34/B42*100</f>
        <v>23.383832957272304</v>
      </c>
      <c r="D34" s="15">
        <v>65768</v>
      </c>
      <c r="E34" s="15">
        <f>D34/D42*100</f>
        <v>12.394907699701283</v>
      </c>
      <c r="F34" s="15">
        <v>21923</v>
      </c>
      <c r="G34" s="10">
        <f>F34/F42*100</f>
        <v>18.570000677644508</v>
      </c>
      <c r="H34" s="10">
        <f t="shared" si="2"/>
        <v>-16.055291775156988</v>
      </c>
      <c r="I34" s="10">
        <f t="shared" si="3"/>
        <v>33.333840165429997</v>
      </c>
    </row>
    <row r="35" spans="1:9" ht="38.25" customHeight="1" x14ac:dyDescent="0.25">
      <c r="A35" s="19" t="s">
        <v>108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39" customHeight="1" x14ac:dyDescent="0.25">
      <c r="A36" s="18" t="s">
        <v>109</v>
      </c>
      <c r="B36" s="15">
        <v>7129</v>
      </c>
      <c r="C36" s="15">
        <f>B36/B42*100</f>
        <v>6.3831882812220186</v>
      </c>
      <c r="D36" s="15">
        <v>28885</v>
      </c>
      <c r="E36" s="15">
        <f>D36/D42*100</f>
        <v>5.4437858670762616</v>
      </c>
      <c r="F36" s="15">
        <v>6080</v>
      </c>
      <c r="G36" s="10">
        <f>F36/F42*100</f>
        <v>5.1500982584536148</v>
      </c>
      <c r="H36" s="10"/>
      <c r="I36" s="10">
        <f t="shared" si="3"/>
        <v>21.048987363683572</v>
      </c>
    </row>
    <row r="37" spans="1:9" ht="39" customHeight="1" x14ac:dyDescent="0.25">
      <c r="A37" s="18" t="s">
        <v>110</v>
      </c>
      <c r="B37" s="15">
        <v>48007</v>
      </c>
      <c r="C37" s="15">
        <f>B37/B42*100</f>
        <v>42.984671036137669</v>
      </c>
      <c r="D37" s="15">
        <v>270475</v>
      </c>
      <c r="E37" s="15">
        <f>D37/D42*100</f>
        <v>50.974830617879583</v>
      </c>
      <c r="F37" s="15">
        <v>53034</v>
      </c>
      <c r="G37" s="10">
        <f>F37/F42*100</f>
        <v>44.922748526123193</v>
      </c>
      <c r="H37" s="10">
        <f t="shared" si="2"/>
        <v>10.471389589018273</v>
      </c>
      <c r="I37" s="10">
        <f t="shared" si="3"/>
        <v>19.607727146686386</v>
      </c>
    </row>
    <row r="38" spans="1:9" ht="26.25" customHeight="1" x14ac:dyDescent="0.25">
      <c r="A38" s="3" t="s">
        <v>30</v>
      </c>
      <c r="B38" s="15">
        <v>2798</v>
      </c>
      <c r="C38" s="15">
        <f>B38/B42*100</f>
        <v>2.5052827620787221</v>
      </c>
      <c r="D38" s="15">
        <v>0</v>
      </c>
      <c r="E38" s="15">
        <f>D38/D42*100</f>
        <v>0</v>
      </c>
      <c r="F38" s="15">
        <v>1825</v>
      </c>
      <c r="G38" s="10">
        <f>F38/F42*100</f>
        <v>1.5458765331706985</v>
      </c>
      <c r="H38" s="10"/>
      <c r="I38" s="10"/>
    </row>
    <row r="39" spans="1:9" ht="26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-104</v>
      </c>
      <c r="G39" s="10">
        <f>F39/F42*100</f>
        <v>-8.8093785999864477E-2</v>
      </c>
      <c r="H39" s="10"/>
      <c r="I39" s="10"/>
    </row>
    <row r="40" spans="1:9" ht="64.5" customHeight="1" x14ac:dyDescent="0.25">
      <c r="A40" s="3" t="s">
        <v>32</v>
      </c>
      <c r="B40" s="15">
        <v>3</v>
      </c>
      <c r="C40" s="15">
        <f>B40/B42*100</f>
        <v>2.6861502095197167E-3</v>
      </c>
      <c r="D40" s="15">
        <v>0</v>
      </c>
      <c r="E40" s="15">
        <f>D40/D42*100</f>
        <v>0</v>
      </c>
      <c r="F40" s="15">
        <v>396</v>
      </c>
      <c r="G40" s="10">
        <f>F40/F42*100</f>
        <v>0.33543403130717625</v>
      </c>
      <c r="H40" s="10"/>
      <c r="I40" s="10"/>
    </row>
    <row r="41" spans="1:9" ht="39" customHeight="1" x14ac:dyDescent="0.25">
      <c r="A41" s="3" t="s">
        <v>33</v>
      </c>
      <c r="B41" s="15">
        <v>-22</v>
      </c>
      <c r="C41" s="15">
        <f>B41/B42*100</f>
        <v>-1.9698434869811252E-2</v>
      </c>
      <c r="D41" s="15">
        <v>0</v>
      </c>
      <c r="E41" s="15">
        <f>D41/D42*100</f>
        <v>0</v>
      </c>
      <c r="F41" s="15">
        <v>-1094</v>
      </c>
      <c r="G41" s="10">
        <f>F41/F42*100</f>
        <v>-0.9266788642678051</v>
      </c>
      <c r="H41" s="10">
        <f t="shared" si="2"/>
        <v>4872.727272727273</v>
      </c>
      <c r="I41" s="10" t="e">
        <f t="shared" si="3"/>
        <v>#DIV/0!</v>
      </c>
    </row>
    <row r="42" spans="1:9" s="14" customFormat="1" ht="15" customHeight="1" x14ac:dyDescent="0.25">
      <c r="A42" s="12" t="s">
        <v>34</v>
      </c>
      <c r="B42" s="16">
        <f>B8+B31</f>
        <v>111684</v>
      </c>
      <c r="C42" s="13">
        <f>C31+C8</f>
        <v>100</v>
      </c>
      <c r="D42" s="16">
        <f>D8+D31</f>
        <v>530605</v>
      </c>
      <c r="E42" s="16">
        <f>SUM(E8,E31)</f>
        <v>100</v>
      </c>
      <c r="F42" s="16">
        <f>F8+F31</f>
        <v>118056</v>
      </c>
      <c r="G42" s="13">
        <f>G31+G8</f>
        <v>100</v>
      </c>
      <c r="H42" s="10">
        <f t="shared" si="2"/>
        <v>5.7053830450198859</v>
      </c>
      <c r="I42" s="10">
        <f t="shared" si="3"/>
        <v>22.249319173396405</v>
      </c>
    </row>
    <row r="43" spans="1:9" ht="26.25" customHeight="1" x14ac:dyDescent="0.25">
      <c r="A43" s="3" t="s">
        <v>35</v>
      </c>
      <c r="B43" s="17">
        <f>SUM(B44:B49)</f>
        <v>12087.2</v>
      </c>
      <c r="C43" s="9">
        <f>B43/B87*100</f>
        <v>11.594936951714944</v>
      </c>
      <c r="D43" s="17">
        <f>SUM(D44:D49)</f>
        <v>65971.099999999991</v>
      </c>
      <c r="E43" s="9">
        <f>D43/D87*100</f>
        <v>11.870628323095229</v>
      </c>
      <c r="F43" s="17">
        <f>SUM(F44:F49)</f>
        <v>11160.8</v>
      </c>
      <c r="G43" s="9">
        <f>F43/F87*100</f>
        <v>9.8963177873561428</v>
      </c>
      <c r="H43" s="9">
        <f>F43/B43*100-100</f>
        <v>-7.6643060427559817</v>
      </c>
      <c r="I43" s="10">
        <f t="shared" ref="I43:I72" si="8">F43/D43*100</f>
        <v>16.917710937061837</v>
      </c>
    </row>
    <row r="44" spans="1:9" ht="78" customHeight="1" x14ac:dyDescent="0.25">
      <c r="A44" s="3" t="s">
        <v>36</v>
      </c>
      <c r="B44" s="17">
        <v>45.4</v>
      </c>
      <c r="C44" s="9">
        <f>B44/B87*100</f>
        <v>4.3551040572494738E-2</v>
      </c>
      <c r="D44" s="17">
        <v>287</v>
      </c>
      <c r="E44" s="9">
        <f>D44/D87*100</f>
        <v>5.1641860280157999E-2</v>
      </c>
      <c r="F44" s="17">
        <v>49.6</v>
      </c>
      <c r="G44" s="9">
        <f>F44/F87*100</f>
        <v>4.398048188775578E-2</v>
      </c>
      <c r="H44" s="9">
        <f>F44/B44*100-100</f>
        <v>9.2511013215859066</v>
      </c>
      <c r="I44" s="10">
        <f t="shared" si="8"/>
        <v>17.282229965156795</v>
      </c>
    </row>
    <row r="45" spans="1:9" ht="111.75" customHeight="1" x14ac:dyDescent="0.25">
      <c r="A45" s="3" t="s">
        <v>37</v>
      </c>
      <c r="B45" s="17">
        <v>3251.1</v>
      </c>
      <c r="C45" s="9">
        <f>B45/B87*100</f>
        <v>3.1186957710404766</v>
      </c>
      <c r="D45" s="17">
        <v>20645.3</v>
      </c>
      <c r="E45" s="9">
        <f>D45/D87*100</f>
        <v>3.7148491220973723</v>
      </c>
      <c r="F45" s="17">
        <v>3851.2</v>
      </c>
      <c r="G45" s="9">
        <f>F45/F87*100</f>
        <v>3.4148716098009082</v>
      </c>
      <c r="H45" s="9">
        <f>F45/B45*100-100</f>
        <v>18.458367937005931</v>
      </c>
      <c r="I45" s="10">
        <f t="shared" si="8"/>
        <v>18.654124667599888</v>
      </c>
    </row>
    <row r="46" spans="1:9" ht="15" customHeight="1" x14ac:dyDescent="0.25">
      <c r="A46" s="3" t="s">
        <v>38</v>
      </c>
      <c r="B46" s="17">
        <v>0.3</v>
      </c>
      <c r="C46" s="9">
        <f>B46/B87*100</f>
        <v>2.8778220642617671E-4</v>
      </c>
      <c r="D46" s="17">
        <v>1.6</v>
      </c>
      <c r="E46" s="9">
        <f>D46/D87*100</f>
        <v>2.878988726419958E-4</v>
      </c>
      <c r="F46" s="17">
        <v>0</v>
      </c>
      <c r="G46" s="9">
        <f>F46/F87*100</f>
        <v>0</v>
      </c>
      <c r="H46" s="9">
        <f t="shared" ref="H46:H48" si="9">F46/B46*100-100</f>
        <v>-100</v>
      </c>
      <c r="I46" s="10">
        <f t="shared" si="8"/>
        <v>0</v>
      </c>
    </row>
    <row r="47" spans="1:9" ht="64.5" customHeight="1" x14ac:dyDescent="0.25">
      <c r="A47" s="3" t="s">
        <v>39</v>
      </c>
      <c r="B47" s="17">
        <v>1541.2</v>
      </c>
      <c r="C47" s="9">
        <f>B47/B87*100</f>
        <v>1.4784331218134117</v>
      </c>
      <c r="D47" s="17">
        <v>7120</v>
      </c>
      <c r="E47" s="9">
        <f>D47/D87*100</f>
        <v>1.2811499832568813</v>
      </c>
      <c r="F47" s="17">
        <v>1639</v>
      </c>
      <c r="G47" s="9">
        <f>F47/F87*100</f>
        <v>1.4533066494764462</v>
      </c>
      <c r="H47" s="9">
        <f t="shared" si="9"/>
        <v>6.3457046457305921</v>
      </c>
      <c r="I47" s="10">
        <f t="shared" si="8"/>
        <v>23.019662921348313</v>
      </c>
    </row>
    <row r="48" spans="1:9" ht="15" customHeight="1" x14ac:dyDescent="0.25">
      <c r="A48" s="3" t="s">
        <v>40</v>
      </c>
      <c r="B48" s="17"/>
      <c r="C48" s="9">
        <f>B48/B87*100</f>
        <v>0</v>
      </c>
      <c r="D48" s="17">
        <v>100</v>
      </c>
      <c r="E48" s="9">
        <f>D48/D87*100</f>
        <v>1.7993679540124735E-2</v>
      </c>
      <c r="F48" s="17">
        <v>0</v>
      </c>
      <c r="G48" s="9">
        <f>F48/F87*100</f>
        <v>0</v>
      </c>
      <c r="H48" s="9" t="e">
        <f t="shared" si="9"/>
        <v>#DIV/0!</v>
      </c>
      <c r="I48" s="10">
        <f t="shared" si="8"/>
        <v>0</v>
      </c>
    </row>
    <row r="49" spans="1:9" ht="26.25" customHeight="1" x14ac:dyDescent="0.25">
      <c r="A49" s="3" t="s">
        <v>41</v>
      </c>
      <c r="B49" s="17">
        <v>7249.2</v>
      </c>
      <c r="C49" s="9">
        <f>B49/B87*100</f>
        <v>6.9539692360821341</v>
      </c>
      <c r="D49" s="17">
        <v>37817.199999999997</v>
      </c>
      <c r="E49" s="9">
        <f>D49/D87*100</f>
        <v>6.8047057790480521</v>
      </c>
      <c r="F49" s="17">
        <v>5621</v>
      </c>
      <c r="G49" s="9">
        <f>F49/F87*100</f>
        <v>4.9841590461910323</v>
      </c>
      <c r="H49" s="9">
        <f>F49/B49*100-100</f>
        <v>-22.460409424488219</v>
      </c>
      <c r="I49" s="10">
        <f t="shared" si="8"/>
        <v>14.863607035951896</v>
      </c>
    </row>
    <row r="50" spans="1:9" ht="15" customHeight="1" x14ac:dyDescent="0.25">
      <c r="A50" s="3" t="s">
        <v>42</v>
      </c>
      <c r="B50" s="17">
        <f>B51</f>
        <v>395.9</v>
      </c>
      <c r="C50" s="9">
        <f>B50/B87*100</f>
        <v>0.37977658508041118</v>
      </c>
      <c r="D50" s="17">
        <f>D51</f>
        <v>1783.4</v>
      </c>
      <c r="E50" s="9">
        <f>D50/D87*100</f>
        <v>0.32089928091858461</v>
      </c>
      <c r="F50" s="17">
        <f>F51</f>
        <v>445.9</v>
      </c>
      <c r="G50" s="9">
        <f>F50/F87*100</f>
        <v>0.39538098535786892</v>
      </c>
      <c r="H50" s="9">
        <f>F50/B50*100-100</f>
        <v>12.629451881788327</v>
      </c>
      <c r="I50" s="10">
        <f t="shared" si="8"/>
        <v>25.002803633509025</v>
      </c>
    </row>
    <row r="51" spans="1:9" ht="26.25" customHeight="1" x14ac:dyDescent="0.25">
      <c r="A51" s="3" t="s">
        <v>43</v>
      </c>
      <c r="B51" s="17">
        <v>395.9</v>
      </c>
      <c r="C51" s="9">
        <f>B51/B87*100</f>
        <v>0.37977658508041118</v>
      </c>
      <c r="D51" s="17">
        <v>1783.4</v>
      </c>
      <c r="E51" s="9">
        <f>D51/D87*100</f>
        <v>0.32089928091858461</v>
      </c>
      <c r="F51" s="17">
        <v>445.9</v>
      </c>
      <c r="G51" s="9">
        <f>F51/F87*100</f>
        <v>0.39538098535786892</v>
      </c>
      <c r="H51" s="9">
        <f t="shared" ref="H51:H100" si="10">F51/B51*100-100</f>
        <v>12.629451881788327</v>
      </c>
      <c r="I51" s="10">
        <f t="shared" si="8"/>
        <v>25.002803633509025</v>
      </c>
    </row>
    <row r="52" spans="1:9" ht="51.75" customHeight="1" x14ac:dyDescent="0.25">
      <c r="A52" s="3" t="s">
        <v>44</v>
      </c>
      <c r="B52" s="17">
        <f>B54</f>
        <v>151.30000000000001</v>
      </c>
      <c r="C52" s="9">
        <f>B52/B87*100</f>
        <v>0.14513815944093511</v>
      </c>
      <c r="D52" s="17">
        <f>SUM(D53:D54)</f>
        <v>2122</v>
      </c>
      <c r="E52" s="9">
        <f>D52/D87*100</f>
        <v>0.38182587984144695</v>
      </c>
      <c r="F52" s="17">
        <f>SUM(F53:F54)</f>
        <v>305.89999999999998</v>
      </c>
      <c r="G52" s="9">
        <f>F52/F87*100</f>
        <v>0.27124252841662283</v>
      </c>
      <c r="H52" s="9">
        <f t="shared" si="10"/>
        <v>102.18109715796427</v>
      </c>
      <c r="I52" s="10">
        <f t="shared" si="8"/>
        <v>14.415645617342129</v>
      </c>
    </row>
    <row r="53" spans="1:9" ht="20.25" customHeight="1" x14ac:dyDescent="0.25">
      <c r="A53" s="3" t="s">
        <v>111</v>
      </c>
      <c r="B53" s="17">
        <v>0</v>
      </c>
      <c r="C53" s="9">
        <f>B53/B87*100</f>
        <v>0</v>
      </c>
      <c r="D53" s="17">
        <v>360</v>
      </c>
      <c r="E53" s="9">
        <f>D53/D87*100</f>
        <v>6.4777246344449063E-2</v>
      </c>
      <c r="F53" s="17">
        <v>0</v>
      </c>
      <c r="G53" s="9">
        <f>F53/F87*100</f>
        <v>0</v>
      </c>
      <c r="H53" s="9" t="e">
        <f t="shared" si="10"/>
        <v>#DIV/0!</v>
      </c>
      <c r="I53" s="10">
        <f t="shared" si="8"/>
        <v>0</v>
      </c>
    </row>
    <row r="54" spans="1:9" ht="66" customHeight="1" x14ac:dyDescent="0.25">
      <c r="A54" s="3" t="s">
        <v>102</v>
      </c>
      <c r="B54" s="17">
        <v>151.30000000000001</v>
      </c>
      <c r="C54" s="9">
        <f>B54/B87*100</f>
        <v>0.14513815944093511</v>
      </c>
      <c r="D54" s="17">
        <v>1762</v>
      </c>
      <c r="E54" s="9">
        <f>D54/D87*100</f>
        <v>0.31704863349699786</v>
      </c>
      <c r="F54" s="17">
        <v>305.89999999999998</v>
      </c>
      <c r="G54" s="9">
        <f>F54/F87*100</f>
        <v>0.27124252841662283</v>
      </c>
      <c r="H54" s="9">
        <f t="shared" si="10"/>
        <v>102.18109715796427</v>
      </c>
      <c r="I54" s="10">
        <f t="shared" si="8"/>
        <v>17.360953461975026</v>
      </c>
    </row>
    <row r="55" spans="1:9" ht="26.25" customHeight="1" x14ac:dyDescent="0.25">
      <c r="A55" s="3" t="s">
        <v>45</v>
      </c>
      <c r="B55" s="17">
        <f>SUM(B56:B58)</f>
        <v>449.8</v>
      </c>
      <c r="C55" s="9">
        <f>B55/B87*100</f>
        <v>0.4314814548349809</v>
      </c>
      <c r="D55" s="17">
        <f>SUM(D56:D58)</f>
        <v>5612.2</v>
      </c>
      <c r="E55" s="9">
        <f>D55/D87*100</f>
        <v>1.0098412831508805</v>
      </c>
      <c r="F55" s="17">
        <f>SUM(F56:F58)</f>
        <v>853.9</v>
      </c>
      <c r="G55" s="9">
        <f>F55/F87*100</f>
        <v>0.7571559170152149</v>
      </c>
      <c r="H55" s="9">
        <f t="shared" si="10"/>
        <v>89.839928857269882</v>
      </c>
      <c r="I55" s="10">
        <f t="shared" si="8"/>
        <v>15.215067175082856</v>
      </c>
    </row>
    <row r="56" spans="1:9" ht="26.25" customHeight="1" x14ac:dyDescent="0.25">
      <c r="A56" s="3" t="s">
        <v>46</v>
      </c>
      <c r="B56" s="17">
        <v>61</v>
      </c>
      <c r="C56" s="9">
        <f>B56/B87*100</f>
        <v>5.8515715306655933E-2</v>
      </c>
      <c r="D56" s="17">
        <v>1122.3</v>
      </c>
      <c r="E56" s="9">
        <f>D56/D87*100</f>
        <v>0.20194306547881993</v>
      </c>
      <c r="F56" s="17">
        <v>0</v>
      </c>
      <c r="G56" s="9">
        <f>F56/F87*100</f>
        <v>0</v>
      </c>
      <c r="H56" s="9">
        <f t="shared" si="10"/>
        <v>-100</v>
      </c>
      <c r="I56" s="10">
        <f t="shared" si="8"/>
        <v>0</v>
      </c>
    </row>
    <row r="57" spans="1:9" ht="26.25" customHeight="1" x14ac:dyDescent="0.25">
      <c r="A57" s="3" t="s">
        <v>47</v>
      </c>
      <c r="B57" s="17">
        <v>229.5</v>
      </c>
      <c r="C57" s="9">
        <f>B57/B87*100</f>
        <v>0.22015338791602518</v>
      </c>
      <c r="D57" s="17">
        <v>3265.2</v>
      </c>
      <c r="E57" s="9">
        <f>D57/D87*100</f>
        <v>0.5875296243441529</v>
      </c>
      <c r="F57" s="17">
        <v>749.1</v>
      </c>
      <c r="G57" s="9">
        <f>F57/F87*100</f>
        <v>0.66422941496205357</v>
      </c>
      <c r="H57" s="9">
        <f t="shared" si="10"/>
        <v>226.40522875816993</v>
      </c>
      <c r="I57" s="10">
        <f t="shared" si="8"/>
        <v>22.941933112826167</v>
      </c>
    </row>
    <row r="58" spans="1:9" ht="26.25" customHeight="1" x14ac:dyDescent="0.25">
      <c r="A58" s="3" t="s">
        <v>48</v>
      </c>
      <c r="B58" s="17">
        <v>159.30000000000001</v>
      </c>
      <c r="C58" s="9">
        <f>B58/B87*100</f>
        <v>0.15281235161229983</v>
      </c>
      <c r="D58" s="17">
        <v>1224.7</v>
      </c>
      <c r="E58" s="9">
        <f>D58/D87*100</f>
        <v>0.22036859332790767</v>
      </c>
      <c r="F58" s="17">
        <v>104.8</v>
      </c>
      <c r="G58" s="9">
        <f>F58/F87*100</f>
        <v>9.29265020531614E-2</v>
      </c>
      <c r="H58" s="9">
        <f t="shared" si="10"/>
        <v>-34.212178279974893</v>
      </c>
      <c r="I58" s="10">
        <f t="shared" si="8"/>
        <v>8.5571976810647499</v>
      </c>
    </row>
    <row r="59" spans="1:9" ht="26.25" customHeight="1" x14ac:dyDescent="0.25">
      <c r="A59" s="3" t="s">
        <v>49</v>
      </c>
      <c r="B59" s="17">
        <f>SUM(B60:B62)</f>
        <v>390.6</v>
      </c>
      <c r="C59" s="9">
        <f>B59/B87*100</f>
        <v>0.37469243276688208</v>
      </c>
      <c r="D59" s="17">
        <f>SUM(D60:D62)</f>
        <v>4916</v>
      </c>
      <c r="E59" s="9">
        <f>D59/D87*100</f>
        <v>0.88456928619253217</v>
      </c>
      <c r="F59" s="17">
        <f>SUM(F60:F62)</f>
        <v>491.20000000000005</v>
      </c>
      <c r="G59" s="9">
        <f>F59/F87*100</f>
        <v>0.43554864321100079</v>
      </c>
      <c r="H59" s="9">
        <f t="shared" si="10"/>
        <v>25.755248335893512</v>
      </c>
      <c r="I59" s="10">
        <f t="shared" si="8"/>
        <v>9.9918633034987803</v>
      </c>
    </row>
    <row r="60" spans="1:9" ht="15" customHeight="1" x14ac:dyDescent="0.25">
      <c r="A60" s="3" t="s">
        <v>50</v>
      </c>
      <c r="B60" s="17">
        <v>390.6</v>
      </c>
      <c r="C60" s="9">
        <f>B60/B87*100</f>
        <v>0.37469243276688208</v>
      </c>
      <c r="D60" s="17">
        <v>2265</v>
      </c>
      <c r="E60" s="9">
        <f>D60/D87*100</f>
        <v>0.40755684158382527</v>
      </c>
      <c r="F60" s="17">
        <v>386.3</v>
      </c>
      <c r="G60" s="9">
        <f>F60/F87*100</f>
        <v>0.3425334708314528</v>
      </c>
      <c r="H60" s="9">
        <f t="shared" si="10"/>
        <v>-1.1008704557091704</v>
      </c>
      <c r="I60" s="10">
        <f t="shared" si="8"/>
        <v>17.055187637969098</v>
      </c>
    </row>
    <row r="61" spans="1:9" ht="15" customHeight="1" x14ac:dyDescent="0.25">
      <c r="A61" s="3" t="s">
        <v>51</v>
      </c>
      <c r="B61" s="17">
        <v>0</v>
      </c>
      <c r="C61" s="9">
        <f>B61/B87*100</f>
        <v>0</v>
      </c>
      <c r="D61" s="17">
        <v>1800</v>
      </c>
      <c r="E61" s="9">
        <f>D61/D87*100</f>
        <v>0.32388623172224529</v>
      </c>
      <c r="F61" s="17">
        <v>0</v>
      </c>
      <c r="G61" s="9">
        <f>F61/F87*100</f>
        <v>0</v>
      </c>
      <c r="H61" s="9" t="e">
        <f t="shared" si="10"/>
        <v>#DIV/0!</v>
      </c>
      <c r="I61" s="10">
        <f t="shared" si="8"/>
        <v>0</v>
      </c>
    </row>
    <row r="62" spans="1:9" ht="15" customHeight="1" x14ac:dyDescent="0.25">
      <c r="A62" s="3" t="s">
        <v>52</v>
      </c>
      <c r="B62" s="17">
        <v>0</v>
      </c>
      <c r="C62" s="9">
        <f>B62/B87*100</f>
        <v>0</v>
      </c>
      <c r="D62" s="17">
        <v>851</v>
      </c>
      <c r="E62" s="9">
        <f>D62/D87*100</f>
        <v>0.15312621288646153</v>
      </c>
      <c r="F62" s="17">
        <v>104.9</v>
      </c>
      <c r="G62" s="9">
        <f>F62/F87*100</f>
        <v>9.3015172379548025E-2</v>
      </c>
      <c r="H62" s="9" t="e">
        <f t="shared" si="10"/>
        <v>#DIV/0!</v>
      </c>
      <c r="I62" s="10">
        <f t="shared" si="8"/>
        <v>12.326674500587545</v>
      </c>
    </row>
    <row r="63" spans="1:9" ht="15" customHeight="1" x14ac:dyDescent="0.25">
      <c r="A63" s="3" t="s">
        <v>53</v>
      </c>
      <c r="B63" s="17">
        <f>SUM(B64:B69)</f>
        <v>79680.399999999994</v>
      </c>
      <c r="C63" s="9">
        <f>B63/B87*100</f>
        <v>76.435337736401095</v>
      </c>
      <c r="D63" s="17">
        <f>SUM(D64:D69)</f>
        <v>417138.39999999997</v>
      </c>
      <c r="E63" s="9">
        <f>D63/D87*100</f>
        <v>75.058546934803687</v>
      </c>
      <c r="F63" s="17">
        <f>SUM(F64:F69)</f>
        <v>85820.5</v>
      </c>
      <c r="G63" s="9">
        <f>F63/F87*100</f>
        <v>76.097317456615826</v>
      </c>
      <c r="H63" s="9">
        <f t="shared" si="10"/>
        <v>7.7059101108930292</v>
      </c>
      <c r="I63" s="10">
        <f t="shared" si="8"/>
        <v>20.573627362045787</v>
      </c>
    </row>
    <row r="64" spans="1:9" ht="15" customHeight="1" x14ac:dyDescent="0.25">
      <c r="A64" s="3" t="s">
        <v>54</v>
      </c>
      <c r="B64" s="17">
        <v>26027</v>
      </c>
      <c r="C64" s="9">
        <f>B64/B87*100</f>
        <v>24.967024955513669</v>
      </c>
      <c r="D64" s="17">
        <v>150250.29999999999</v>
      </c>
      <c r="E64" s="9">
        <f>D64/D87*100</f>
        <v>27.035557490076034</v>
      </c>
      <c r="F64" s="17">
        <v>29923.9</v>
      </c>
      <c r="G64" s="9">
        <f>F64/F87*100</f>
        <v>26.533619797601116</v>
      </c>
      <c r="H64" s="9">
        <f t="shared" si="10"/>
        <v>14.972528528067002</v>
      </c>
      <c r="I64" s="10">
        <f t="shared" si="8"/>
        <v>19.916033445523908</v>
      </c>
    </row>
    <row r="65" spans="1:9" ht="15" customHeight="1" x14ac:dyDescent="0.25">
      <c r="A65" s="3" t="s">
        <v>55</v>
      </c>
      <c r="B65" s="17">
        <v>47431.199999999997</v>
      </c>
      <c r="C65" s="9">
        <f>B65/B87*100</f>
        <v>45.499517964804241</v>
      </c>
      <c r="D65" s="17">
        <v>234090.8</v>
      </c>
      <c r="E65" s="9">
        <f>D65/D87*100</f>
        <v>42.121548384914313</v>
      </c>
      <c r="F65" s="17">
        <v>49099.7</v>
      </c>
      <c r="G65" s="9">
        <f>F65/F87*100</f>
        <v>43.536864244843592</v>
      </c>
      <c r="H65" s="9">
        <f t="shared" si="10"/>
        <v>3.5177267283981877</v>
      </c>
      <c r="I65" s="10">
        <f t="shared" si="8"/>
        <v>20.974638900802596</v>
      </c>
    </row>
    <row r="66" spans="1:9" ht="26.25" customHeight="1" x14ac:dyDescent="0.25">
      <c r="A66" s="3" t="s">
        <v>56</v>
      </c>
      <c r="B66" s="17">
        <v>6165.2</v>
      </c>
      <c r="C66" s="9">
        <f>B66/B87*100</f>
        <v>5.9141161968622153</v>
      </c>
      <c r="D66" s="17">
        <v>30879.3</v>
      </c>
      <c r="E66" s="9">
        <f>D66/D87*100</f>
        <v>5.5563222862337378</v>
      </c>
      <c r="F66" s="17">
        <v>6691.7</v>
      </c>
      <c r="G66" s="9">
        <f>F66/F87*100</f>
        <v>5.9335522308124062</v>
      </c>
      <c r="H66" s="9">
        <f t="shared" si="10"/>
        <v>8.5398689418023679</v>
      </c>
      <c r="I66" s="10">
        <f t="shared" si="8"/>
        <v>21.670504188890291</v>
      </c>
    </row>
    <row r="67" spans="1:9" ht="36.75" customHeight="1" x14ac:dyDescent="0.25">
      <c r="A67" s="3" t="s">
        <v>57</v>
      </c>
      <c r="B67" s="17">
        <v>48</v>
      </c>
      <c r="C67" s="9">
        <f>B67/B87*100</f>
        <v>4.604515302818827E-2</v>
      </c>
      <c r="D67" s="17">
        <v>413</v>
      </c>
      <c r="E67" s="9">
        <f>D67/D87*100</f>
        <v>7.4313896500715168E-2</v>
      </c>
      <c r="F67" s="17">
        <v>31.2</v>
      </c>
      <c r="G67" s="9">
        <f>F67/F87*100</f>
        <v>2.766514183262057E-2</v>
      </c>
      <c r="H67" s="9">
        <f t="shared" si="10"/>
        <v>-35</v>
      </c>
      <c r="I67" s="10">
        <f t="shared" si="8"/>
        <v>7.5544794188861983</v>
      </c>
    </row>
    <row r="68" spans="1:9" ht="15" customHeight="1" x14ac:dyDescent="0.25">
      <c r="A68" s="3" t="s">
        <v>58</v>
      </c>
      <c r="B68" s="17">
        <v>9</v>
      </c>
      <c r="C68" s="9">
        <f>B68/B87*100</f>
        <v>8.633466192785301E-3</v>
      </c>
      <c r="D68" s="17">
        <v>170</v>
      </c>
      <c r="E68" s="9">
        <f>D68/D87*100</f>
        <v>3.0589255218212055E-2</v>
      </c>
      <c r="F68" s="17">
        <v>74</v>
      </c>
      <c r="G68" s="9">
        <f>F68/F87*100</f>
        <v>6.5616041526087243E-2</v>
      </c>
      <c r="H68" s="9">
        <f t="shared" si="10"/>
        <v>722.22222222222217</v>
      </c>
      <c r="I68" s="10">
        <f t="shared" si="8"/>
        <v>43.529411764705884</v>
      </c>
    </row>
    <row r="69" spans="1:9" ht="26.25" customHeight="1" x14ac:dyDescent="0.25">
      <c r="A69" s="3" t="s">
        <v>59</v>
      </c>
      <c r="B69" s="17">
        <v>0</v>
      </c>
      <c r="C69" s="9">
        <f>B69/B87*100</f>
        <v>0</v>
      </c>
      <c r="D69" s="17">
        <v>1335</v>
      </c>
      <c r="E69" s="9">
        <f>D69/D87*100</f>
        <v>0.24021562186066522</v>
      </c>
      <c r="F69" s="17">
        <v>0</v>
      </c>
      <c r="G69" s="9">
        <f>F69/F87*100</f>
        <v>0</v>
      </c>
      <c r="H69" s="9" t="e">
        <f t="shared" si="10"/>
        <v>#DIV/0!</v>
      </c>
      <c r="I69" s="10">
        <f t="shared" si="8"/>
        <v>0</v>
      </c>
    </row>
    <row r="70" spans="1:9" ht="26.25" customHeight="1" x14ac:dyDescent="0.25">
      <c r="A70" s="3" t="s">
        <v>60</v>
      </c>
      <c r="B70" s="17">
        <f>B71</f>
        <v>3031.7</v>
      </c>
      <c r="C70" s="9">
        <f>B70/B87*100</f>
        <v>2.9082310507407998</v>
      </c>
      <c r="D70" s="17">
        <f>D71</f>
        <v>15671.4</v>
      </c>
      <c r="E70" s="9">
        <f>D70/D87*100</f>
        <v>2.8198614954511081</v>
      </c>
      <c r="F70" s="17">
        <f>F71</f>
        <v>3797.3</v>
      </c>
      <c r="G70" s="9">
        <f>F70/F87*100</f>
        <v>3.3670783038785288</v>
      </c>
      <c r="H70" s="9">
        <f t="shared" si="10"/>
        <v>25.253158294026463</v>
      </c>
      <c r="I70" s="10">
        <f t="shared" si="8"/>
        <v>24.230764322268595</v>
      </c>
    </row>
    <row r="71" spans="1:9" ht="15" customHeight="1" x14ac:dyDescent="0.25">
      <c r="A71" s="3" t="s">
        <v>61</v>
      </c>
      <c r="B71" s="17">
        <v>3031.7</v>
      </c>
      <c r="C71" s="9">
        <f>B71/B87*100</f>
        <v>2.9082310507407998</v>
      </c>
      <c r="D71" s="17">
        <v>15671.4</v>
      </c>
      <c r="E71" s="9">
        <f>D71/D87*100</f>
        <v>2.8198614954511081</v>
      </c>
      <c r="F71" s="17">
        <v>3797.3</v>
      </c>
      <c r="G71" s="9">
        <f>F71/F87*100</f>
        <v>3.3670783038785288</v>
      </c>
      <c r="H71" s="9">
        <f t="shared" si="10"/>
        <v>25.253158294026463</v>
      </c>
      <c r="I71" s="10">
        <f t="shared" si="8"/>
        <v>24.230764322268595</v>
      </c>
    </row>
    <row r="72" spans="1:9" ht="15" customHeight="1" x14ac:dyDescent="0.25">
      <c r="A72" s="3" t="s">
        <v>62</v>
      </c>
      <c r="B72" s="17">
        <f>SUM(B73:B76)</f>
        <v>3209.4</v>
      </c>
      <c r="C72" s="9">
        <f>B72/B87*100</f>
        <v>3.0786940443472388</v>
      </c>
      <c r="D72" s="17">
        <f>SUM(D73:D76)</f>
        <v>19254.399999999998</v>
      </c>
      <c r="E72" s="9">
        <f>D72/D87*100</f>
        <v>3.464575033373777</v>
      </c>
      <c r="F72" s="17">
        <f>SUM(F73:F76)</f>
        <v>3382.6000000000004</v>
      </c>
      <c r="G72" s="9">
        <f>F72/F87*100</f>
        <v>2.9993624603532809</v>
      </c>
      <c r="H72" s="9">
        <f t="shared" si="10"/>
        <v>5.3966473484140494</v>
      </c>
      <c r="I72" s="10">
        <f t="shared" si="8"/>
        <v>17.567932524513882</v>
      </c>
    </row>
    <row r="73" spans="1:9" ht="15" customHeight="1" x14ac:dyDescent="0.25">
      <c r="A73" s="3" t="s">
        <v>63</v>
      </c>
      <c r="B73" s="17">
        <v>546.29999999999995</v>
      </c>
      <c r="C73" s="9">
        <f>B73/B87*100</f>
        <v>0.52405139790206778</v>
      </c>
      <c r="D73" s="17">
        <v>2190</v>
      </c>
      <c r="E73" s="9">
        <f>D73/D87*100</f>
        <v>0.39406158192873175</v>
      </c>
      <c r="F73" s="17">
        <v>559.5</v>
      </c>
      <c r="G73" s="9">
        <f>F73/F87*100</f>
        <v>0.49611047613305159</v>
      </c>
      <c r="H73" s="9">
        <f t="shared" si="10"/>
        <v>2.4162548050521906</v>
      </c>
      <c r="I73" s="10">
        <f t="shared" ref="I73:I100" si="11">F73/D73*100</f>
        <v>25.547945205479451</v>
      </c>
    </row>
    <row r="74" spans="1:9" ht="26.25" customHeight="1" x14ac:dyDescent="0.25">
      <c r="A74" s="3" t="s">
        <v>64</v>
      </c>
      <c r="B74" s="17">
        <v>1487.7</v>
      </c>
      <c r="C74" s="9">
        <f>B74/B87*100</f>
        <v>1.4271119616674104</v>
      </c>
      <c r="D74" s="17">
        <v>7574.4</v>
      </c>
      <c r="E74" s="9">
        <f>D74/D87*100</f>
        <v>1.3629132630872081</v>
      </c>
      <c r="F74" s="17">
        <v>1760</v>
      </c>
      <c r="G74" s="9">
        <f>F74/F87*100</f>
        <v>1.5605977444042374</v>
      </c>
      <c r="H74" s="9">
        <f t="shared" si="10"/>
        <v>18.303421388720835</v>
      </c>
      <c r="I74" s="10">
        <f t="shared" si="11"/>
        <v>23.236163920574569</v>
      </c>
    </row>
    <row r="75" spans="1:9" ht="15" customHeight="1" x14ac:dyDescent="0.25">
      <c r="A75" s="3" t="s">
        <v>65</v>
      </c>
      <c r="B75" s="17">
        <v>974.4</v>
      </c>
      <c r="C75" s="9">
        <f>B75/B87*100</f>
        <v>0.93471660647222199</v>
      </c>
      <c r="D75" s="17">
        <v>8197.7999999999993</v>
      </c>
      <c r="E75" s="9">
        <f>D75/D87*100</f>
        <v>1.4750858613403455</v>
      </c>
      <c r="F75" s="17">
        <v>854.3</v>
      </c>
      <c r="G75" s="9">
        <f>F75/F87*100</f>
        <v>0.75751059832076129</v>
      </c>
      <c r="H75" s="9">
        <f t="shared" si="10"/>
        <v>-12.325533661740565</v>
      </c>
      <c r="I75" s="10">
        <f t="shared" si="11"/>
        <v>10.421088584742249</v>
      </c>
    </row>
    <row r="76" spans="1:9" ht="26.25" customHeight="1" x14ac:dyDescent="0.25">
      <c r="A76" s="3" t="s">
        <v>66</v>
      </c>
      <c r="B76" s="17">
        <v>201</v>
      </c>
      <c r="C76" s="9">
        <f>B76/B87*100</f>
        <v>0.1928140783055384</v>
      </c>
      <c r="D76" s="17">
        <v>1292.2</v>
      </c>
      <c r="E76" s="9">
        <f>D76/D87*100</f>
        <v>0.23251432701749183</v>
      </c>
      <c r="F76" s="17">
        <v>208.8</v>
      </c>
      <c r="G76" s="9">
        <f>F76/F87*100</f>
        <v>0.18514364149522999</v>
      </c>
      <c r="H76" s="9">
        <f t="shared" si="10"/>
        <v>3.8805970149253852</v>
      </c>
      <c r="I76" s="10">
        <f t="shared" si="11"/>
        <v>16.158489397926019</v>
      </c>
    </row>
    <row r="77" spans="1:9" ht="26.25" customHeight="1" x14ac:dyDescent="0.25">
      <c r="A77" s="3" t="s">
        <v>67</v>
      </c>
      <c r="B77" s="17">
        <f>SUM(B78:B79)</f>
        <v>1523.5</v>
      </c>
      <c r="C77" s="9">
        <f>B77/B87*100</f>
        <v>1.4614539716342674</v>
      </c>
      <c r="D77" s="17">
        <f>SUM(D78:D79)</f>
        <v>7418</v>
      </c>
      <c r="E77" s="9">
        <f>D77/D87*100</f>
        <v>1.334771148286453</v>
      </c>
      <c r="F77" s="17">
        <f>SUM(F78:F79)</f>
        <v>1852.5</v>
      </c>
      <c r="G77" s="9">
        <f>F77/F87*100</f>
        <v>1.6426177963118465</v>
      </c>
      <c r="H77" s="9">
        <f t="shared" si="10"/>
        <v>21.595011486708245</v>
      </c>
      <c r="I77" s="10">
        <f t="shared" si="11"/>
        <v>24.973038554866541</v>
      </c>
    </row>
    <row r="78" spans="1:9" ht="15" customHeight="1" x14ac:dyDescent="0.25">
      <c r="A78" s="3" t="s">
        <v>68</v>
      </c>
      <c r="B78" s="17">
        <v>89.1</v>
      </c>
      <c r="C78" s="9">
        <f>B78/B87*100</f>
        <v>8.5471315308574478E-2</v>
      </c>
      <c r="D78" s="17">
        <v>500</v>
      </c>
      <c r="E78" s="9">
        <f t="shared" ref="E78:G78" si="12">D78/D87*100</f>
        <v>8.996839770062369E-2</v>
      </c>
      <c r="F78" s="17">
        <v>125.4</v>
      </c>
      <c r="G78" s="9">
        <f t="shared" si="12"/>
        <v>0.11119258928880191</v>
      </c>
      <c r="H78" s="9">
        <f t="shared" si="10"/>
        <v>40.740740740740762</v>
      </c>
      <c r="I78" s="10">
        <f t="shared" si="11"/>
        <v>25.080000000000002</v>
      </c>
    </row>
    <row r="79" spans="1:9" ht="15" customHeight="1" x14ac:dyDescent="0.25">
      <c r="A79" s="3" t="s">
        <v>69</v>
      </c>
      <c r="B79" s="17">
        <v>1434.4</v>
      </c>
      <c r="C79" s="9">
        <f>B79/B87*100</f>
        <v>1.3759826563256929</v>
      </c>
      <c r="D79" s="17">
        <v>6918</v>
      </c>
      <c r="E79" s="9">
        <f t="shared" ref="E79:G79" si="13">D79/D87*100</f>
        <v>1.2448027505858292</v>
      </c>
      <c r="F79" s="17">
        <v>1727.1</v>
      </c>
      <c r="G79" s="9">
        <f t="shared" si="13"/>
        <v>1.5314252070230443</v>
      </c>
      <c r="H79" s="9">
        <f t="shared" si="10"/>
        <v>20.405744562186271</v>
      </c>
      <c r="I79" s="10">
        <f t="shared" si="11"/>
        <v>24.965307892454465</v>
      </c>
    </row>
    <row r="80" spans="1:9" ht="26.25" customHeight="1" x14ac:dyDescent="0.25">
      <c r="A80" s="3" t="s">
        <v>70</v>
      </c>
      <c r="B80" s="17">
        <f>B81</f>
        <v>274.7</v>
      </c>
      <c r="C80" s="9">
        <f>B80/B87*100</f>
        <v>0.26351257368423581</v>
      </c>
      <c r="D80" s="17">
        <f>D81</f>
        <v>1150</v>
      </c>
      <c r="E80" s="9">
        <f t="shared" ref="E80:G80" si="14">D80/D87*100</f>
        <v>0.2069273147114345</v>
      </c>
      <c r="F80" s="17">
        <f>F81</f>
        <v>287.39999999999998</v>
      </c>
      <c r="G80" s="9">
        <f t="shared" si="14"/>
        <v>0.25483851803510099</v>
      </c>
      <c r="H80" s="9">
        <f t="shared" si="10"/>
        <v>4.6232253367309823</v>
      </c>
      <c r="I80" s="10">
        <f t="shared" si="11"/>
        <v>24.991304347826084</v>
      </c>
    </row>
    <row r="81" spans="1:9" ht="26.25" customHeight="1" x14ac:dyDescent="0.25">
      <c r="A81" s="3" t="s">
        <v>71</v>
      </c>
      <c r="B81" s="17">
        <v>274.7</v>
      </c>
      <c r="C81" s="9">
        <f>B81/B87*100</f>
        <v>0.26351257368423581</v>
      </c>
      <c r="D81" s="17">
        <v>1150</v>
      </c>
      <c r="E81" s="9">
        <f t="shared" ref="E81:G81" si="15">D81/D87*100</f>
        <v>0.2069273147114345</v>
      </c>
      <c r="F81" s="17">
        <v>287.39999999999998</v>
      </c>
      <c r="G81" s="9">
        <f t="shared" si="15"/>
        <v>0.25483851803510099</v>
      </c>
      <c r="H81" s="9">
        <f t="shared" si="10"/>
        <v>4.6232253367309823</v>
      </c>
      <c r="I81" s="10">
        <f t="shared" si="11"/>
        <v>24.991304347826084</v>
      </c>
    </row>
    <row r="82" spans="1:9" ht="39" customHeight="1" x14ac:dyDescent="0.25">
      <c r="A82" s="3" t="s">
        <v>72</v>
      </c>
      <c r="B82" s="17">
        <f>B83</f>
        <v>0</v>
      </c>
      <c r="C82" s="9">
        <f>B82/B87*100</f>
        <v>0</v>
      </c>
      <c r="D82" s="17">
        <f>D83</f>
        <v>737.1</v>
      </c>
      <c r="E82" s="9">
        <f t="shared" ref="E82:G82" si="16">D82/D87*100</f>
        <v>0.13263141189025945</v>
      </c>
      <c r="F82" s="17">
        <f>F83</f>
        <v>0</v>
      </c>
      <c r="G82" s="9">
        <f t="shared" si="16"/>
        <v>0</v>
      </c>
      <c r="H82" s="9" t="e">
        <f t="shared" si="10"/>
        <v>#DIV/0!</v>
      </c>
      <c r="I82" s="10">
        <f t="shared" si="11"/>
        <v>0</v>
      </c>
    </row>
    <row r="83" spans="1:9" ht="39" customHeight="1" x14ac:dyDescent="0.25">
      <c r="A83" s="3" t="s">
        <v>73</v>
      </c>
      <c r="B83" s="17">
        <v>0</v>
      </c>
      <c r="C83" s="9">
        <f>B83/B87*100</f>
        <v>0</v>
      </c>
      <c r="D83" s="17">
        <v>737.1</v>
      </c>
      <c r="E83" s="9">
        <f t="shared" ref="E83:G83" si="17">D83/D87*100</f>
        <v>0.13263141189025945</v>
      </c>
      <c r="F83" s="17">
        <v>0</v>
      </c>
      <c r="G83" s="9">
        <f t="shared" si="17"/>
        <v>0</v>
      </c>
      <c r="H83" s="9" t="e">
        <f t="shared" si="10"/>
        <v>#DIV/0!</v>
      </c>
      <c r="I83" s="10">
        <f t="shared" si="11"/>
        <v>0</v>
      </c>
    </row>
    <row r="84" spans="1:9" ht="90" customHeight="1" x14ac:dyDescent="0.25">
      <c r="A84" s="3" t="s">
        <v>74</v>
      </c>
      <c r="B84" s="17">
        <f>SUM(B85:B86)</f>
        <v>3051</v>
      </c>
      <c r="C84" s="9">
        <f>B84/B87*100</f>
        <v>2.9267450393542171</v>
      </c>
      <c r="D84" s="17">
        <f>SUM(D85:D86)</f>
        <v>13976.7</v>
      </c>
      <c r="E84" s="9">
        <f t="shared" ref="E84:G84" si="18">D84/D87*100</f>
        <v>2.5149226082846141</v>
      </c>
      <c r="F84" s="17">
        <f>SUM(F85:F86)</f>
        <v>4379.3</v>
      </c>
      <c r="G84" s="9">
        <f t="shared" si="18"/>
        <v>3.8831396034485661</v>
      </c>
      <c r="H84" s="9">
        <f t="shared" si="10"/>
        <v>43.536545394952498</v>
      </c>
      <c r="I84" s="10">
        <f t="shared" si="11"/>
        <v>31.332861118862105</v>
      </c>
    </row>
    <row r="85" spans="1:9" ht="64.5" customHeight="1" x14ac:dyDescent="0.25">
      <c r="A85" s="3" t="s">
        <v>75</v>
      </c>
      <c r="B85" s="17">
        <v>3051</v>
      </c>
      <c r="C85" s="9">
        <f>B85/B87*100</f>
        <v>2.9267450393542171</v>
      </c>
      <c r="D85" s="17">
        <v>12493</v>
      </c>
      <c r="E85" s="9">
        <f t="shared" ref="E85:G85" si="19">D85/D87*100</f>
        <v>2.2479503849477833</v>
      </c>
      <c r="F85" s="17">
        <v>3123.3</v>
      </c>
      <c r="G85" s="9">
        <f t="shared" si="19"/>
        <v>2.7694403040328153</v>
      </c>
      <c r="H85" s="9">
        <f t="shared" si="10"/>
        <v>2.36971484759097</v>
      </c>
      <c r="I85" s="10">
        <f t="shared" si="11"/>
        <v>25.000400224125514</v>
      </c>
    </row>
    <row r="86" spans="1:9" ht="26.25" customHeight="1" x14ac:dyDescent="0.25">
      <c r="A86" s="3" t="s">
        <v>76</v>
      </c>
      <c r="B86" s="17">
        <v>0</v>
      </c>
      <c r="C86" s="9">
        <f>B86/B87*100</f>
        <v>0</v>
      </c>
      <c r="D86" s="17">
        <v>1483.7</v>
      </c>
      <c r="E86" s="9">
        <f t="shared" ref="E86:G86" si="20">D86/D87*100</f>
        <v>0.26697222333683074</v>
      </c>
      <c r="F86" s="17">
        <v>1256</v>
      </c>
      <c r="G86" s="9">
        <f t="shared" si="20"/>
        <v>1.1136992994157511</v>
      </c>
      <c r="H86" s="9" t="e">
        <f t="shared" si="10"/>
        <v>#DIV/0!</v>
      </c>
      <c r="I86" s="10">
        <f t="shared" si="11"/>
        <v>84.65323178540136</v>
      </c>
    </row>
    <row r="87" spans="1:9" s="14" customFormat="1" ht="15" customHeight="1" x14ac:dyDescent="0.25">
      <c r="A87" s="12" t="s">
        <v>77</v>
      </c>
      <c r="B87" s="16">
        <f>B43+B50+B52+B55+B59+B63+B70+B72+B77+B80+B82+B84</f>
        <v>104245.49999999999</v>
      </c>
      <c r="C87" s="13">
        <f>C43+C50+C52+C55+C59+C63+C70+C72+C77+C80+C82+C84</f>
        <v>100.00000000000001</v>
      </c>
      <c r="D87" s="16">
        <f>D43+D50+D52+D55+D59+D63+D70+D72+D77+D80+D82+D84</f>
        <v>555750.69999999995</v>
      </c>
      <c r="E87" s="13"/>
      <c r="F87" s="16">
        <f>F43+F50+F52+F55+F59+F63+F70+F72+F77+F80+F82+F84</f>
        <v>112777.3</v>
      </c>
      <c r="G87" s="13"/>
      <c r="H87" s="9">
        <f t="shared" si="10"/>
        <v>8.1843340959562028</v>
      </c>
      <c r="I87" s="10">
        <f t="shared" si="11"/>
        <v>20.292785956005098</v>
      </c>
    </row>
    <row r="88" spans="1:9" ht="115.5" customHeight="1" x14ac:dyDescent="0.25">
      <c r="A88" s="3" t="s">
        <v>78</v>
      </c>
      <c r="B88" s="17">
        <v>32700.1</v>
      </c>
      <c r="C88" s="9">
        <f>B88/B87*100</f>
        <v>31.368356427855403</v>
      </c>
      <c r="D88" s="17">
        <v>186335.9</v>
      </c>
      <c r="E88" s="9">
        <f t="shared" ref="E88:G88" si="21">D88/D87*100</f>
        <v>33.528684714207287</v>
      </c>
      <c r="F88" s="17">
        <v>36688.6</v>
      </c>
      <c r="G88" s="9">
        <f t="shared" si="21"/>
        <v>32.531901366675733</v>
      </c>
      <c r="H88" s="9">
        <f t="shared" si="10"/>
        <v>12.197210406084395</v>
      </c>
      <c r="I88" s="10">
        <f t="shared" si="11"/>
        <v>19.689496226975049</v>
      </c>
    </row>
    <row r="89" spans="1:9" ht="51.75" customHeight="1" x14ac:dyDescent="0.25">
      <c r="A89" s="3" t="s">
        <v>79</v>
      </c>
      <c r="B89" s="17">
        <v>12288</v>
      </c>
      <c r="C89" s="9">
        <f>B89/B87*100</f>
        <v>11.787559175216197</v>
      </c>
      <c r="D89" s="17">
        <v>52417.5</v>
      </c>
      <c r="E89" s="9">
        <f t="shared" ref="E89:G89" si="22">D89/D87*100</f>
        <v>9.4318369729448843</v>
      </c>
      <c r="F89" s="17">
        <v>10942.8</v>
      </c>
      <c r="G89" s="9">
        <f t="shared" si="22"/>
        <v>9.7030164758333459</v>
      </c>
      <c r="H89" s="9">
        <f t="shared" si="10"/>
        <v>-10.947265625</v>
      </c>
      <c r="I89" s="10">
        <f t="shared" si="11"/>
        <v>20.876234082129059</v>
      </c>
    </row>
    <row r="90" spans="1:9" ht="26.25" customHeight="1" x14ac:dyDescent="0.25">
      <c r="A90" s="3" t="s">
        <v>80</v>
      </c>
      <c r="B90" s="17">
        <v>1668.3</v>
      </c>
      <c r="C90" s="9">
        <f>B90/B87*100</f>
        <v>1.6003568499359684</v>
      </c>
      <c r="D90" s="17">
        <v>6258.6</v>
      </c>
      <c r="E90" s="9">
        <f t="shared" ref="E90:G90" si="23">D90/D87*100</f>
        <v>1.1261524276982469</v>
      </c>
      <c r="F90" s="17">
        <v>1574.2</v>
      </c>
      <c r="G90" s="9">
        <f t="shared" si="23"/>
        <v>1.3958482779779264</v>
      </c>
      <c r="H90" s="9">
        <f t="shared" si="10"/>
        <v>-5.6404723371096281</v>
      </c>
      <c r="I90" s="10">
        <f t="shared" si="11"/>
        <v>25.152590036110311</v>
      </c>
    </row>
    <row r="91" spans="1:9" ht="51.75" customHeight="1" x14ac:dyDescent="0.25">
      <c r="A91" s="3" t="s">
        <v>81</v>
      </c>
      <c r="B91" s="17">
        <v>0</v>
      </c>
      <c r="C91" s="9">
        <f>B91/B87*100</f>
        <v>0</v>
      </c>
      <c r="D91" s="17">
        <v>4879</v>
      </c>
      <c r="E91" s="9">
        <f t="shared" ref="E91:G91" si="24">D91/D87*100</f>
        <v>0.87791162476268603</v>
      </c>
      <c r="F91" s="17">
        <v>0</v>
      </c>
      <c r="G91" s="9">
        <f t="shared" si="24"/>
        <v>0</v>
      </c>
      <c r="H91" s="9" t="e">
        <f t="shared" si="10"/>
        <v>#DIV/0!</v>
      </c>
      <c r="I91" s="10">
        <f t="shared" si="11"/>
        <v>0</v>
      </c>
    </row>
    <row r="92" spans="1:9" ht="15" customHeight="1" x14ac:dyDescent="0.25">
      <c r="A92" s="3" t="s">
        <v>82</v>
      </c>
      <c r="B92" s="17">
        <v>3862.8</v>
      </c>
      <c r="C92" s="9">
        <f>B92/B87*100</f>
        <v>3.7054836899434513</v>
      </c>
      <c r="D92" s="17">
        <v>18550</v>
      </c>
      <c r="E92" s="9">
        <f t="shared" ref="E92:G92" si="25">D92/D87*100</f>
        <v>3.3378275546931389</v>
      </c>
      <c r="F92" s="17">
        <v>5515.3</v>
      </c>
      <c r="G92" s="9">
        <f t="shared" si="25"/>
        <v>4.8904345112003922</v>
      </c>
      <c r="H92" s="9">
        <f t="shared" si="10"/>
        <v>42.779848814331558</v>
      </c>
      <c r="I92" s="10">
        <f t="shared" si="11"/>
        <v>29.732075471698117</v>
      </c>
    </row>
    <row r="93" spans="1:9" ht="51.75" customHeight="1" x14ac:dyDescent="0.25">
      <c r="A93" s="3" t="s">
        <v>83</v>
      </c>
      <c r="B93" s="17">
        <v>53125.9</v>
      </c>
      <c r="C93" s="9">
        <f>B93/B87*100</f>
        <v>50.962295734588068</v>
      </c>
      <c r="D93" s="17">
        <v>273642.90000000002</v>
      </c>
      <c r="E93" s="9">
        <f t="shared" ref="E93:G93" si="26">D93/D87*100</f>
        <v>49.238426510304002</v>
      </c>
      <c r="F93" s="17">
        <v>57956.2</v>
      </c>
      <c r="G93" s="9">
        <f t="shared" si="26"/>
        <v>51.389951701273219</v>
      </c>
      <c r="H93" s="9">
        <f t="shared" si="10"/>
        <v>9.092175379617089</v>
      </c>
      <c r="I93" s="10">
        <f t="shared" si="11"/>
        <v>21.17950072886963</v>
      </c>
    </row>
    <row r="94" spans="1:9" ht="42" customHeight="1" x14ac:dyDescent="0.25">
      <c r="A94" s="3" t="s">
        <v>84</v>
      </c>
      <c r="B94" s="17">
        <v>0</v>
      </c>
      <c r="C94" s="9">
        <f>B94/B87*100</f>
        <v>0</v>
      </c>
      <c r="D94" s="17">
        <v>737.1</v>
      </c>
      <c r="E94" s="9">
        <f t="shared" ref="E94:G94" si="27">D94/D87*100</f>
        <v>0.13263141189025945</v>
      </c>
      <c r="F94" s="17">
        <v>0</v>
      </c>
      <c r="G94" s="9">
        <f t="shared" si="27"/>
        <v>0</v>
      </c>
      <c r="H94" s="9" t="e">
        <f t="shared" si="10"/>
        <v>#DIV/0!</v>
      </c>
      <c r="I94" s="10">
        <f t="shared" si="11"/>
        <v>0</v>
      </c>
    </row>
    <row r="95" spans="1:9" ht="15" customHeight="1" x14ac:dyDescent="0.25">
      <c r="A95" s="3" t="s">
        <v>85</v>
      </c>
      <c r="B95" s="17">
        <f>SUM(B96:B100)</f>
        <v>600.4</v>
      </c>
      <c r="C95" s="9">
        <f>B95/B87*100</f>
        <v>0.57594812246092164</v>
      </c>
      <c r="D95" s="17">
        <f>SUM(D96:D100)</f>
        <v>12929.7</v>
      </c>
      <c r="E95" s="9">
        <f t="shared" ref="E95:G95" si="28">D95/D87*100</f>
        <v>2.3265287834995081</v>
      </c>
      <c r="F95" s="17">
        <f>SUM(F96:F100)</f>
        <v>100.2</v>
      </c>
      <c r="G95" s="9">
        <f t="shared" si="28"/>
        <v>8.8847667039377604E-2</v>
      </c>
      <c r="H95" s="9">
        <f t="shared" si="10"/>
        <v>-83.311125916055957</v>
      </c>
      <c r="I95" s="10">
        <f t="shared" si="11"/>
        <v>0.77495997586950971</v>
      </c>
    </row>
    <row r="96" spans="1:9" ht="77.25" customHeight="1" x14ac:dyDescent="0.25">
      <c r="A96" s="3" t="s">
        <v>86</v>
      </c>
      <c r="B96" s="17">
        <v>0</v>
      </c>
      <c r="C96" s="9">
        <f>B96/B87*100</f>
        <v>0</v>
      </c>
      <c r="D96" s="17">
        <v>2100</v>
      </c>
      <c r="E96" s="9">
        <f t="shared" ref="E96:G96" si="29">D96/D87*100</f>
        <v>0.37786727034261947</v>
      </c>
      <c r="F96" s="17">
        <v>0</v>
      </c>
      <c r="G96" s="9">
        <f t="shared" si="29"/>
        <v>0</v>
      </c>
      <c r="H96" s="9" t="e">
        <f t="shared" si="10"/>
        <v>#DIV/0!</v>
      </c>
      <c r="I96" s="10">
        <f t="shared" si="11"/>
        <v>0</v>
      </c>
    </row>
    <row r="97" spans="1:9" ht="15" customHeight="1" x14ac:dyDescent="0.25">
      <c r="A97" s="3" t="s">
        <v>87</v>
      </c>
      <c r="B97" s="17">
        <v>510.8</v>
      </c>
      <c r="C97" s="9">
        <f>B97/B87*100</f>
        <v>0.48999717014163691</v>
      </c>
      <c r="D97" s="17">
        <v>50.6</v>
      </c>
      <c r="E97" s="9">
        <f>D97/D87*100</f>
        <v>9.1048018473031175E-3</v>
      </c>
      <c r="F97" s="17">
        <v>50.6</v>
      </c>
      <c r="G97" s="9">
        <f>F97/F87*100</f>
        <v>4.4867185151621823E-2</v>
      </c>
      <c r="H97" s="9">
        <f t="shared" si="10"/>
        <v>-90.093970242756455</v>
      </c>
      <c r="I97" s="10">
        <f t="shared" si="11"/>
        <v>100</v>
      </c>
    </row>
    <row r="98" spans="1:9" ht="26.25" customHeight="1" x14ac:dyDescent="0.25">
      <c r="A98" s="3" t="s">
        <v>88</v>
      </c>
      <c r="B98" s="17">
        <v>89.6</v>
      </c>
      <c r="C98" s="9">
        <f>B98/B87*100</f>
        <v>8.5950952319284776E-2</v>
      </c>
      <c r="D98" s="17">
        <v>679.1</v>
      </c>
      <c r="E98" s="9">
        <f>D98/D87*100</f>
        <v>0.1221950777569871</v>
      </c>
      <c r="F98" s="17">
        <v>49.6</v>
      </c>
      <c r="G98" s="9">
        <f>F98/F87*100</f>
        <v>4.398048188775578E-2</v>
      </c>
      <c r="H98" s="9">
        <f t="shared" si="10"/>
        <v>-44.642857142857139</v>
      </c>
      <c r="I98" s="10">
        <f t="shared" si="11"/>
        <v>7.3037844205566191</v>
      </c>
    </row>
    <row r="99" spans="1:9" ht="15" customHeight="1" x14ac:dyDescent="0.25">
      <c r="A99" s="3" t="s">
        <v>89</v>
      </c>
      <c r="B99" s="17">
        <v>0</v>
      </c>
      <c r="C99" s="9">
        <f>B99/B87*100</f>
        <v>0</v>
      </c>
      <c r="D99" s="17">
        <v>10100</v>
      </c>
      <c r="E99" s="9">
        <f>D99/D87*100</f>
        <v>1.8173616335525986</v>
      </c>
      <c r="F99" s="17">
        <v>0</v>
      </c>
      <c r="G99" s="9">
        <f>F99/F87*100</f>
        <v>0</v>
      </c>
      <c r="H99" s="9" t="e">
        <f t="shared" si="10"/>
        <v>#DIV/0!</v>
      </c>
      <c r="I99" s="10">
        <f t="shared" si="11"/>
        <v>0</v>
      </c>
    </row>
    <row r="100" spans="1:9" ht="15" customHeight="1" x14ac:dyDescent="0.25">
      <c r="A100" s="3" t="s">
        <v>90</v>
      </c>
      <c r="B100" s="17">
        <v>0</v>
      </c>
      <c r="C100" s="9">
        <f>B100/B87*100</f>
        <v>0</v>
      </c>
      <c r="D100" s="17">
        <v>0</v>
      </c>
      <c r="E100" s="9">
        <f>D100/D87*100</f>
        <v>0</v>
      </c>
      <c r="F100" s="17">
        <v>0</v>
      </c>
      <c r="G100" s="9">
        <f>F100/F87*100</f>
        <v>0</v>
      </c>
      <c r="H100" s="9" t="e">
        <f t="shared" si="10"/>
        <v>#DIV/0!</v>
      </c>
      <c r="I100" s="10" t="e">
        <f t="shared" si="11"/>
        <v>#DIV/0!</v>
      </c>
    </row>
    <row r="101" spans="1:9" ht="26.25" customHeight="1" x14ac:dyDescent="0.25">
      <c r="A101" s="3" t="s">
        <v>91</v>
      </c>
      <c r="B101" s="17">
        <f>B42-B87</f>
        <v>7438.5000000000146</v>
      </c>
      <c r="C101" s="9"/>
      <c r="D101" s="17">
        <f>D42-D87</f>
        <v>-25145.699999999953</v>
      </c>
      <c r="E101" s="9"/>
      <c r="F101" s="17">
        <f>F42-F87</f>
        <v>5278.6999999999971</v>
      </c>
      <c r="G101" s="9"/>
      <c r="H101" s="9"/>
      <c r="I101" s="9"/>
    </row>
    <row r="102" spans="1:9" x14ac:dyDescent="0.25">
      <c r="A102" s="24" t="s">
        <v>92</v>
      </c>
      <c r="B102" s="25"/>
      <c r="C102" s="25"/>
      <c r="D102" s="25"/>
      <c r="E102" s="25"/>
      <c r="F102" s="25"/>
      <c r="G102" s="25"/>
      <c r="H102" s="25"/>
      <c r="I102" s="26"/>
    </row>
    <row r="103" spans="1:9" ht="64.5" customHeight="1" x14ac:dyDescent="0.25">
      <c r="A103" s="3" t="s">
        <v>93</v>
      </c>
      <c r="B103" s="7"/>
      <c r="C103" s="8"/>
      <c r="D103" s="8"/>
      <c r="E103" s="8"/>
      <c r="F103" s="8"/>
      <c r="G103" s="8"/>
      <c r="H103" s="8"/>
      <c r="I103" s="8"/>
    </row>
    <row r="104" spans="1:9" ht="39" customHeight="1" x14ac:dyDescent="0.25">
      <c r="A104" s="3" t="s">
        <v>94</v>
      </c>
      <c r="B104" s="8">
        <v>0</v>
      </c>
      <c r="C104" s="8"/>
      <c r="D104" s="8">
        <v>10000</v>
      </c>
      <c r="E104" s="8"/>
      <c r="F104" s="8">
        <v>0</v>
      </c>
      <c r="G104" s="8"/>
      <c r="H104" s="8"/>
      <c r="I104" s="8"/>
    </row>
    <row r="105" spans="1:9" ht="39" customHeight="1" x14ac:dyDescent="0.25">
      <c r="A105" s="3" t="s">
        <v>95</v>
      </c>
      <c r="B105" s="8">
        <v>-2027</v>
      </c>
      <c r="C105" s="8"/>
      <c r="D105" s="8">
        <v>0</v>
      </c>
      <c r="E105" s="8"/>
      <c r="F105" s="8">
        <v>0</v>
      </c>
      <c r="G105" s="8"/>
      <c r="H105" s="8"/>
      <c r="I105" s="8"/>
    </row>
    <row r="106" spans="1:9" ht="39" customHeight="1" x14ac:dyDescent="0.25">
      <c r="A106" s="3" t="s">
        <v>96</v>
      </c>
      <c r="B106" s="8"/>
      <c r="C106" s="8"/>
      <c r="D106" s="8">
        <v>0</v>
      </c>
      <c r="E106" s="8"/>
      <c r="F106" s="8">
        <v>0</v>
      </c>
      <c r="G106" s="8"/>
      <c r="H106" s="8"/>
      <c r="I106" s="8"/>
    </row>
    <row r="107" spans="1:9" ht="51.75" customHeight="1" x14ac:dyDescent="0.25">
      <c r="A107" s="3" t="s">
        <v>97</v>
      </c>
      <c r="B107" s="8"/>
      <c r="C107" s="8"/>
      <c r="D107" s="8">
        <v>0</v>
      </c>
      <c r="E107" s="8"/>
      <c r="F107" s="8">
        <v>0</v>
      </c>
      <c r="G107" s="8"/>
      <c r="H107" s="8"/>
      <c r="I107" s="8"/>
    </row>
    <row r="108" spans="1:9" ht="51.75" customHeight="1" x14ac:dyDescent="0.25">
      <c r="A108" s="3" t="s">
        <v>98</v>
      </c>
      <c r="B108" s="8"/>
      <c r="C108" s="8"/>
      <c r="D108" s="8">
        <v>0</v>
      </c>
      <c r="E108" s="8"/>
      <c r="F108" s="8">
        <v>0</v>
      </c>
      <c r="G108" s="8"/>
      <c r="H108" s="8"/>
      <c r="I108" s="8"/>
    </row>
    <row r="109" spans="1:9" ht="39" customHeight="1" x14ac:dyDescent="0.25">
      <c r="A109" s="3" t="s">
        <v>99</v>
      </c>
      <c r="B109" s="8"/>
      <c r="C109" s="8"/>
      <c r="D109" s="8">
        <v>0</v>
      </c>
      <c r="E109" s="8"/>
      <c r="F109" s="8">
        <v>0</v>
      </c>
      <c r="G109" s="8"/>
      <c r="H109" s="8"/>
      <c r="I109" s="8"/>
    </row>
    <row r="110" spans="1:9" ht="39" customHeight="1" x14ac:dyDescent="0.25">
      <c r="A110" s="3" t="s">
        <v>100</v>
      </c>
      <c r="B110" s="8">
        <v>-5412</v>
      </c>
      <c r="C110" s="8"/>
      <c r="D110" s="8">
        <v>15145</v>
      </c>
      <c r="E110" s="8"/>
      <c r="F110" s="8">
        <v>-5279</v>
      </c>
      <c r="G110" s="8"/>
      <c r="H110" s="8"/>
      <c r="I110" s="8"/>
    </row>
    <row r="111" spans="1:9" ht="39" customHeight="1" x14ac:dyDescent="0.25">
      <c r="A111" s="3" t="s">
        <v>101</v>
      </c>
      <c r="B111" s="7">
        <f t="shared" ref="B111" si="30">SUM(B103:B110)</f>
        <v>-7439</v>
      </c>
      <c r="C111" s="7"/>
      <c r="D111" s="7">
        <f t="shared" ref="D111:F111" si="31">SUM(D104:D110)</f>
        <v>25145</v>
      </c>
      <c r="E111" s="7"/>
      <c r="F111" s="7">
        <f t="shared" si="31"/>
        <v>-5279</v>
      </c>
      <c r="G111" s="7"/>
      <c r="H111" s="7"/>
      <c r="I111" s="8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6"/>
      <c r="E113" s="1"/>
      <c r="F113" s="1"/>
      <c r="G113" s="1"/>
      <c r="H113" s="1"/>
      <c r="I113" s="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2024-04-11T14:13:16Z</dcterms:modified>
</cp:coreProperties>
</file>