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Информация!$A$6:$I$37</definedName>
  </definedNames>
  <calcPr calcId="125725"/>
</workbook>
</file>

<file path=xl/calcChain.xml><?xml version="1.0" encoding="utf-8"?>
<calcChain xmlns="http://schemas.openxmlformats.org/spreadsheetml/2006/main">
  <c r="B26" i="1"/>
  <c r="F26"/>
  <c r="D26"/>
  <c r="D16"/>
  <c r="F16"/>
  <c r="I35"/>
  <c r="I36"/>
  <c r="H35"/>
  <c r="H36"/>
  <c r="I20" l="1"/>
  <c r="H20"/>
  <c r="I8"/>
  <c r="I9"/>
  <c r="I10"/>
  <c r="I11"/>
  <c r="I12"/>
  <c r="I13"/>
  <c r="I17"/>
  <c r="I18"/>
  <c r="I19"/>
  <c r="I21"/>
  <c r="I27"/>
  <c r="I28"/>
  <c r="I29"/>
  <c r="I33"/>
  <c r="I34"/>
  <c r="H8" l="1"/>
  <c r="H10"/>
  <c r="H12"/>
  <c r="H17"/>
  <c r="H18"/>
  <c r="H19"/>
  <c r="H21"/>
  <c r="H27"/>
  <c r="H28"/>
  <c r="H29"/>
  <c r="H33"/>
  <c r="H34"/>
  <c r="H13"/>
  <c r="H11"/>
  <c r="H9"/>
  <c r="F7"/>
  <c r="F37" s="1"/>
  <c r="D7"/>
  <c r="D37" s="1"/>
  <c r="G35" l="1"/>
  <c r="G36"/>
  <c r="E36"/>
  <c r="E35"/>
  <c r="I7"/>
  <c r="I22"/>
  <c r="I24"/>
  <c r="I31"/>
  <c r="I16"/>
  <c r="I23"/>
  <c r="I25"/>
  <c r="I30"/>
  <c r="I32"/>
  <c r="I14"/>
  <c r="I15"/>
  <c r="I26"/>
  <c r="H32"/>
  <c r="H31"/>
  <c r="H30"/>
  <c r="H26"/>
  <c r="H25"/>
  <c r="H24"/>
  <c r="H23"/>
  <c r="H22"/>
  <c r="B16"/>
  <c r="H16" s="1"/>
  <c r="H15"/>
  <c r="H14"/>
  <c r="B7"/>
  <c r="G20"/>
  <c r="H7" l="1"/>
  <c r="B37"/>
  <c r="E27"/>
  <c r="E20"/>
  <c r="I37"/>
  <c r="G30"/>
  <c r="G27"/>
  <c r="G23"/>
  <c r="G9"/>
  <c r="G18"/>
  <c r="E7"/>
  <c r="E18"/>
  <c r="G28"/>
  <c r="G32"/>
  <c r="G8"/>
  <c r="G22"/>
  <c r="G19"/>
  <c r="G34"/>
  <c r="G29"/>
  <c r="G14"/>
  <c r="G31"/>
  <c r="G16"/>
  <c r="G33"/>
  <c r="G26"/>
  <c r="G15"/>
  <c r="G12"/>
  <c r="G10"/>
  <c r="E29"/>
  <c r="E16"/>
  <c r="E25"/>
  <c r="G25" s="1"/>
  <c r="E23"/>
  <c r="E9"/>
  <c r="E33"/>
  <c r="E26"/>
  <c r="E24"/>
  <c r="E19"/>
  <c r="E12"/>
  <c r="E10"/>
  <c r="E22"/>
  <c r="E17"/>
  <c r="E14"/>
  <c r="E11"/>
  <c r="E21"/>
  <c r="E15"/>
  <c r="E13"/>
  <c r="E8"/>
  <c r="G7"/>
  <c r="E34"/>
  <c r="E32"/>
  <c r="E31"/>
  <c r="E30"/>
  <c r="E28"/>
  <c r="G24"/>
  <c r="G21"/>
  <c r="G17"/>
  <c r="G13"/>
  <c r="G11"/>
  <c r="C35" l="1"/>
  <c r="C36"/>
  <c r="C20"/>
  <c r="G37"/>
  <c r="E37"/>
  <c r="C27"/>
  <c r="C14"/>
  <c r="H37"/>
  <c r="C18"/>
  <c r="C17"/>
  <c r="C7"/>
  <c r="C19"/>
  <c r="C25"/>
  <c r="C23"/>
  <c r="C33"/>
  <c r="C13"/>
  <c r="C8"/>
  <c r="C10"/>
  <c r="C9"/>
  <c r="C22"/>
  <c r="C16"/>
  <c r="C32"/>
  <c r="C15"/>
  <c r="C34"/>
  <c r="C26"/>
  <c r="C30"/>
  <c r="C11"/>
  <c r="C28"/>
  <c r="C31"/>
  <c r="C21"/>
  <c r="C29"/>
  <c r="C12"/>
  <c r="C24"/>
  <c r="C37" l="1"/>
</calcChain>
</file>

<file path=xl/sharedStrings.xml><?xml version="1.0" encoding="utf-8"?>
<sst xmlns="http://schemas.openxmlformats.org/spreadsheetml/2006/main" count="44" uniqueCount="42">
  <si>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</si>
  <si>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</si>
  <si>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</si>
  <si>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</si>
  <si>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</si>
  <si>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</si>
  <si>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</si>
  <si>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Р А С Х О Д Ы - всего</t>
  </si>
  <si>
    <t>Муниципальная программа Пряжинского национального муниципального района "Развитие образования в Пряжинском национальном муниципальном районе"</t>
  </si>
  <si>
    <t>Подпрограмма "Развитие дошкольного образования"</t>
  </si>
  <si>
    <t>Подпрограмма "Развитие общего образования детей"</t>
  </si>
  <si>
    <t>Подпрограмма "Развитие системы дополнительного образования"</t>
  </si>
  <si>
    <t>Подпрограмма "Развитие системы оценки качества образования"</t>
  </si>
  <si>
    <t>Подпрограмма "Развитие воспитательной системы района"</t>
  </si>
  <si>
    <t>Подпрограмма "Развитие кадрового потенциала района"</t>
  </si>
  <si>
    <t>Муниципальная программа "Молодежь Пряжинского национального муниципального района"</t>
  </si>
  <si>
    <t>Муниципальная программа "Ветеран"</t>
  </si>
  <si>
    <t>Муниципальная программа "Развитие культуры в Пряжинском национальном муниципальном районе"</t>
  </si>
  <si>
    <t>Подпрограмма "Организация библиотечного обслуживания населения Пряжинского района и комплектование фонда МБУ "Межпоселенческая библиотека Пряжинского национального муниципального района"</t>
  </si>
  <si>
    <t>Подпрограмма "Подписка"</t>
  </si>
  <si>
    <t>Подпрограмма "Развитие учреждений культуры"</t>
  </si>
  <si>
    <t>Подпрограмма "Энергосбережение и повышение энергетической эффективности, модернизация материально-технической базы"</t>
  </si>
  <si>
    <t>Подпрограмма "Развитие творческого потенциала жителей Пряжинского района, организация концертной, театральной деятельности"</t>
  </si>
  <si>
    <t>Муниципальная целевая программа "Развитие физической культуры и спорта в Пряжинском национальном муниципальном районе"</t>
  </si>
  <si>
    <t>Муниципальная программа "Сохранение и развитие этносоциального и этнокультурного потенциала карельского народа в Пряжинском национальном муниципальном районе"</t>
  </si>
  <si>
    <t>Муниципальная программа "Развитие малого и среднего предпринимательства в Пряжинском национальном муниципальном районе"</t>
  </si>
  <si>
    <t>Муниципальная целевая программа "Обеспечение жильем молодых семей в Пряжинском национальном муниципальном районе"</t>
  </si>
  <si>
    <t>Муниципальная программа "Повышение безопасности дорожного движения на территории Пряжинского национального муниципального района"</t>
  </si>
  <si>
    <t>Подпрограмма "Пассажирский транспорт общего пользования"</t>
  </si>
  <si>
    <t>Подпрограмма "Дороги Пряжинского национального муниципального района"</t>
  </si>
  <si>
    <t>Подпрограмма "Содержание и ремонт автомобильных дорог в границах Пряжинского национального муниципального района"</t>
  </si>
  <si>
    <t>Муниципальная целевая программа "Развитие внутреннего и въездного туризма на территории Пряжинского национального муниципального района</t>
  </si>
  <si>
    <t>Муниципальная целевая программа "Профилактика правонарушений в Пряжинском национальном муниципальном районе"</t>
  </si>
  <si>
    <t>Муниципальная Программа "Адресная социальная помощь"</t>
  </si>
  <si>
    <t>Муниципальная программа «Укрепление общественного здоровья и формирование здорового образа жизни в Пряжинском национальном муниципальном районе»</t>
  </si>
  <si>
    <t>Муниципальнвя программа "Поддержка социально ориентированных некоммерческих организаций на территории Пряжинского национального муниципального района"</t>
  </si>
  <si>
    <t>Муниципальная программа "Развитие инженерной инфраструктуры и энергоэффективности на территории Пряжинского национального муниципального района"</t>
  </si>
  <si>
    <t xml:space="preserve">Непрограммные расходы бюджета </t>
  </si>
  <si>
    <t>Факт на 01.01 .2023 (отчетный) год</t>
  </si>
  <si>
    <t>План на 2023 год по состоянию на 01.01.2024 (текущий) год</t>
  </si>
  <si>
    <t>Факт на 01.01.2024 (текущий) год</t>
  </si>
  <si>
    <t>Информация об исполнении бюджета Пряжинского национального муниципального района по муниципальным программам и непрограммным направлениям деятельности за 2023 год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</si>
</sst>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166" fontId="4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workbookViewId="0">
      <selection activeCell="N9" sqref="N9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38.25" customHeight="1">
      <c r="A2" s="15" t="s">
        <v>41</v>
      </c>
      <c r="B2" s="16"/>
      <c r="C2" s="16"/>
      <c r="D2" s="16"/>
      <c r="E2" s="16"/>
      <c r="F2" s="16"/>
      <c r="G2" s="16"/>
      <c r="H2" s="16"/>
      <c r="I2" s="16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9" t="s">
        <v>38</v>
      </c>
      <c r="C5" s="9" t="s">
        <v>2</v>
      </c>
      <c r="D5" s="9" t="s">
        <v>39</v>
      </c>
      <c r="E5" s="2" t="s">
        <v>2</v>
      </c>
      <c r="F5" s="9" t="s">
        <v>40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87.75" customHeight="1">
      <c r="A7" s="10" t="s">
        <v>8</v>
      </c>
      <c r="B7" s="13">
        <f>SUM(B8:B13)</f>
        <v>655482.60000000009</v>
      </c>
      <c r="C7" s="7">
        <f>B7/B37*100</f>
        <v>79.427683809082069</v>
      </c>
      <c r="D7" s="13">
        <f>SUM(D8:D13)</f>
        <v>521048.19999999995</v>
      </c>
      <c r="E7" s="7">
        <f>D7/D37*100</f>
        <v>77.070337853388793</v>
      </c>
      <c r="F7" s="13">
        <f>SUM(F8:F13)</f>
        <v>515585.4</v>
      </c>
      <c r="G7" s="7">
        <f>F7/F37*100</f>
        <v>77.432862710620427</v>
      </c>
      <c r="H7" s="7">
        <f>F7/B7*100-100</f>
        <v>-21.342626028517003</v>
      </c>
      <c r="I7" s="8">
        <f t="shared" ref="I7:I25" si="0">F7/D7*100</f>
        <v>98.951574921475611</v>
      </c>
    </row>
    <row r="8" spans="1:9" ht="36" customHeight="1">
      <c r="A8" s="3" t="s">
        <v>9</v>
      </c>
      <c r="B8" s="13">
        <v>152945.4</v>
      </c>
      <c r="C8" s="7">
        <f>B8/B37*100</f>
        <v>18.533060787965354</v>
      </c>
      <c r="D8" s="13">
        <v>151478.79999999999</v>
      </c>
      <c r="E8" s="7">
        <f>D8/D37*100</f>
        <v>22.405839409148541</v>
      </c>
      <c r="F8" s="13">
        <v>148759.20000000001</v>
      </c>
      <c r="G8" s="7">
        <f>F8/F37*100</f>
        <v>22.341305069037499</v>
      </c>
      <c r="H8" s="7">
        <f>F8/B8*100-100</f>
        <v>-2.7370551843991251</v>
      </c>
      <c r="I8" s="8">
        <f t="shared" si="0"/>
        <v>98.204633255610702</v>
      </c>
    </row>
    <row r="9" spans="1:9" ht="35.25" customHeight="1">
      <c r="A9" s="3" t="s">
        <v>10</v>
      </c>
      <c r="B9" s="13">
        <v>468236.9</v>
      </c>
      <c r="C9" s="7">
        <f>B9/B37*100</f>
        <v>56.738306159377494</v>
      </c>
      <c r="D9" s="13">
        <v>329281.09999999998</v>
      </c>
      <c r="E9" s="7">
        <f>D9/D37*100</f>
        <v>48.705293724717791</v>
      </c>
      <c r="F9" s="13">
        <v>326537.90000000002</v>
      </c>
      <c r="G9" s="7">
        <f>F9/F37*100</f>
        <v>49.040885138551836</v>
      </c>
      <c r="H9" s="7">
        <f>F9/B9*100-100</f>
        <v>-30.262245457374249</v>
      </c>
      <c r="I9" s="8">
        <f t="shared" si="0"/>
        <v>99.166912404021986</v>
      </c>
    </row>
    <row r="10" spans="1:9" ht="45" customHeight="1">
      <c r="A10" s="3" t="s">
        <v>11</v>
      </c>
      <c r="B10" s="13">
        <v>34300.300000000003</v>
      </c>
      <c r="C10" s="7">
        <f>B10/B37*100</f>
        <v>4.1563168617392092</v>
      </c>
      <c r="D10" s="13">
        <v>40195.1</v>
      </c>
      <c r="E10" s="7">
        <f>D10/D37*100</f>
        <v>5.9454191321469834</v>
      </c>
      <c r="F10" s="13">
        <v>40195.1</v>
      </c>
      <c r="G10" s="7">
        <f>F10/F37*100</f>
        <v>6.0366753207900361</v>
      </c>
      <c r="H10" s="7">
        <f t="shared" ref="H10:H12" si="1">F10/B10*100-100</f>
        <v>17.185855517298677</v>
      </c>
      <c r="I10" s="8">
        <f t="shared" si="0"/>
        <v>100</v>
      </c>
    </row>
    <row r="11" spans="1:9" ht="47.25" customHeight="1">
      <c r="A11" s="3" t="s">
        <v>12</v>
      </c>
      <c r="B11" s="13">
        <v>0</v>
      </c>
      <c r="C11" s="7">
        <f>B11/B37*100</f>
        <v>0</v>
      </c>
      <c r="D11" s="13">
        <v>0</v>
      </c>
      <c r="E11" s="7">
        <f>D11/D37*100</f>
        <v>0</v>
      </c>
      <c r="F11" s="13">
        <v>0</v>
      </c>
      <c r="G11" s="7">
        <f>F11/F37*100</f>
        <v>0</v>
      </c>
      <c r="H11" s="7" t="e">
        <f t="shared" si="1"/>
        <v>#DIV/0!</v>
      </c>
      <c r="I11" s="8" t="e">
        <f t="shared" si="0"/>
        <v>#DIV/0!</v>
      </c>
    </row>
    <row r="12" spans="1:9" ht="42.75" customHeight="1">
      <c r="A12" s="3" t="s">
        <v>13</v>
      </c>
      <c r="B12" s="13">
        <v>0</v>
      </c>
      <c r="C12" s="7">
        <f>B12/B37*100</f>
        <v>0</v>
      </c>
      <c r="D12" s="13">
        <v>0</v>
      </c>
      <c r="E12" s="7">
        <f>D12/D37*100</f>
        <v>0</v>
      </c>
      <c r="F12" s="13">
        <v>0</v>
      </c>
      <c r="G12" s="7">
        <f>F12/F37*100</f>
        <v>0</v>
      </c>
      <c r="H12" s="7" t="e">
        <f t="shared" si="1"/>
        <v>#DIV/0!</v>
      </c>
      <c r="I12" s="8" t="e">
        <f t="shared" si="0"/>
        <v>#DIV/0!</v>
      </c>
    </row>
    <row r="13" spans="1:9" ht="26.25" customHeight="1">
      <c r="A13" s="3" t="s">
        <v>14</v>
      </c>
      <c r="B13" s="13">
        <v>0</v>
      </c>
      <c r="C13" s="7">
        <f>B13/B37*100</f>
        <v>0</v>
      </c>
      <c r="D13" s="13">
        <v>93.2</v>
      </c>
      <c r="E13" s="7">
        <f>D13/D37*100</f>
        <v>1.3785587375478577E-2</v>
      </c>
      <c r="F13" s="13">
        <v>93.2</v>
      </c>
      <c r="G13" s="7">
        <f>F13/F37*100</f>
        <v>1.3997182241060014E-2</v>
      </c>
      <c r="H13" s="7" t="e">
        <f>F13/B13*100-100</f>
        <v>#DIV/0!</v>
      </c>
      <c r="I13" s="8">
        <f t="shared" si="0"/>
        <v>100</v>
      </c>
    </row>
    <row r="14" spans="1:9" ht="57" customHeight="1">
      <c r="A14" s="10" t="s">
        <v>15</v>
      </c>
      <c r="B14" s="13">
        <v>142.19999999999999</v>
      </c>
      <c r="C14" s="7">
        <f>B14/B37*100</f>
        <v>1.7230993832103959E-2</v>
      </c>
      <c r="D14" s="13">
        <v>289</v>
      </c>
      <c r="E14" s="7">
        <f>D14/D37*100</f>
        <v>4.2747153986194289E-2</v>
      </c>
      <c r="F14" s="13">
        <v>289</v>
      </c>
      <c r="G14" s="7">
        <f>F14/F37*100</f>
        <v>4.3403279695990817E-2</v>
      </c>
      <c r="H14" s="7">
        <f>F14/B14*100-100</f>
        <v>103.23488045007031</v>
      </c>
      <c r="I14" s="8">
        <f t="shared" si="0"/>
        <v>100</v>
      </c>
    </row>
    <row r="15" spans="1:9" ht="33" customHeight="1">
      <c r="A15" s="10" t="s">
        <v>16</v>
      </c>
      <c r="B15" s="13">
        <v>52</v>
      </c>
      <c r="C15" s="7">
        <f>B15/B37*100</f>
        <v>6.3010666615288743E-3</v>
      </c>
      <c r="D15" s="13">
        <v>100</v>
      </c>
      <c r="E15" s="7">
        <f>D15/D37*100</f>
        <v>1.4791402763389029E-2</v>
      </c>
      <c r="F15" s="13">
        <v>58.8</v>
      </c>
      <c r="G15" s="7">
        <f>F15/F37*100</f>
        <v>8.8308402980078211E-3</v>
      </c>
      <c r="H15" s="7">
        <f t="shared" ref="H15:H37" si="2">F15/B15*100-100</f>
        <v>13.07692307692308</v>
      </c>
      <c r="I15" s="8">
        <f t="shared" si="0"/>
        <v>58.8</v>
      </c>
    </row>
    <row r="16" spans="1:9" ht="52.5" customHeight="1">
      <c r="A16" s="10" t="s">
        <v>17</v>
      </c>
      <c r="B16" s="13">
        <f>SUM(B17:B21)</f>
        <v>12282.7</v>
      </c>
      <c r="C16" s="7">
        <f>B16/B37*100</f>
        <v>1.4883482977607829</v>
      </c>
      <c r="D16" s="13">
        <f>SUM(D17:D21)</f>
        <v>12882</v>
      </c>
      <c r="E16" s="7">
        <f>D16/D37*100</f>
        <v>1.9054285039797749</v>
      </c>
      <c r="F16" s="13">
        <f>SUM(F17:F21)</f>
        <v>12882</v>
      </c>
      <c r="G16" s="7">
        <f>F16/F37*100</f>
        <v>1.9346749101859988</v>
      </c>
      <c r="H16" s="7">
        <f t="shared" si="2"/>
        <v>4.8792203668574388</v>
      </c>
      <c r="I16" s="8">
        <f t="shared" si="0"/>
        <v>100</v>
      </c>
    </row>
    <row r="17" spans="1:9" ht="93.75" customHeight="1">
      <c r="A17" s="3" t="s">
        <v>18</v>
      </c>
      <c r="B17" s="13">
        <v>7615.6</v>
      </c>
      <c r="C17" s="7">
        <f>B17/B37*100</f>
        <v>0.92281544745267885</v>
      </c>
      <c r="D17" s="13">
        <v>8258.1</v>
      </c>
      <c r="E17" s="7">
        <f>D17/D37*100</f>
        <v>1.2214888316034294</v>
      </c>
      <c r="F17" s="13">
        <v>8258.1</v>
      </c>
      <c r="G17" s="7">
        <f>F17/F37*100</f>
        <v>1.240237453486027</v>
      </c>
      <c r="H17" s="7">
        <f t="shared" si="2"/>
        <v>8.4366300751089938</v>
      </c>
      <c r="I17" s="8">
        <f t="shared" si="0"/>
        <v>100</v>
      </c>
    </row>
    <row r="18" spans="1:9" ht="22.5" customHeight="1">
      <c r="A18" s="14" t="s">
        <v>19</v>
      </c>
      <c r="B18" s="13">
        <v>0</v>
      </c>
      <c r="C18" s="7">
        <f>B18/B37*100</f>
        <v>0</v>
      </c>
      <c r="D18" s="13">
        <v>79.3</v>
      </c>
      <c r="E18" s="7">
        <f>D18/D37*100</f>
        <v>1.17295823913675E-2</v>
      </c>
      <c r="F18" s="13">
        <v>79.3</v>
      </c>
      <c r="G18" s="7">
        <f>F18/F37*100</f>
        <v>1.1909619653605784E-2</v>
      </c>
      <c r="H18" s="7" t="e">
        <f t="shared" si="2"/>
        <v>#DIV/0!</v>
      </c>
      <c r="I18" s="8">
        <f t="shared" si="0"/>
        <v>100</v>
      </c>
    </row>
    <row r="19" spans="1:9" ht="30.75" customHeight="1">
      <c r="A19" s="3" t="s">
        <v>20</v>
      </c>
      <c r="B19" s="13">
        <v>4667.1000000000004</v>
      </c>
      <c r="C19" s="7">
        <f>B19/B37*100</f>
        <v>0.56553285030810418</v>
      </c>
      <c r="D19" s="13">
        <v>4490.8</v>
      </c>
      <c r="E19" s="7">
        <f>D19/D37*100</f>
        <v>0.66425231529827455</v>
      </c>
      <c r="F19" s="13">
        <v>4490.8</v>
      </c>
      <c r="G19" s="7">
        <f>F19/F37*100</f>
        <v>0.67444791854240682</v>
      </c>
      <c r="H19" s="7">
        <f t="shared" si="2"/>
        <v>-3.777506374408091</v>
      </c>
      <c r="I19" s="8">
        <f t="shared" si="0"/>
        <v>100</v>
      </c>
    </row>
    <row r="20" spans="1:9" ht="68.25" customHeight="1">
      <c r="A20" s="14" t="s">
        <v>21</v>
      </c>
      <c r="B20" s="13">
        <v>0</v>
      </c>
      <c r="C20" s="7">
        <f>B20/B37*100</f>
        <v>0</v>
      </c>
      <c r="D20" s="13">
        <v>0</v>
      </c>
      <c r="E20" s="7">
        <f>D20/D37*100</f>
        <v>0</v>
      </c>
      <c r="F20" s="13">
        <v>0</v>
      </c>
      <c r="G20" s="7">
        <f>F20/F37*100</f>
        <v>0</v>
      </c>
      <c r="H20" s="7" t="e">
        <f t="shared" si="2"/>
        <v>#DIV/0!</v>
      </c>
      <c r="I20" s="8" t="e">
        <f t="shared" si="0"/>
        <v>#DIV/0!</v>
      </c>
    </row>
    <row r="21" spans="1:9" ht="72" customHeight="1">
      <c r="A21" s="14" t="s">
        <v>22</v>
      </c>
      <c r="B21" s="13">
        <v>0</v>
      </c>
      <c r="C21" s="7">
        <f>B21/B37*100</f>
        <v>0</v>
      </c>
      <c r="D21" s="13">
        <v>53.8</v>
      </c>
      <c r="E21" s="7">
        <f>D21/D37*100</f>
        <v>7.9577746867032974E-3</v>
      </c>
      <c r="F21" s="13">
        <v>53.8</v>
      </c>
      <c r="G21" s="7">
        <f>F21/F37*100</f>
        <v>8.0799185039595357E-3</v>
      </c>
      <c r="H21" s="7" t="e">
        <f t="shared" si="2"/>
        <v>#DIV/0!</v>
      </c>
      <c r="I21" s="8">
        <f t="shared" si="0"/>
        <v>100</v>
      </c>
    </row>
    <row r="22" spans="1:9" ht="79.5" customHeight="1">
      <c r="A22" s="10" t="s">
        <v>23</v>
      </c>
      <c r="B22" s="13">
        <v>1237.5999999999999</v>
      </c>
      <c r="C22" s="7">
        <f>B22/B37*100</f>
        <v>0.14996538654438721</v>
      </c>
      <c r="D22" s="13">
        <v>500</v>
      </c>
      <c r="E22" s="7">
        <f>D22/D37*100</f>
        <v>7.3957013816945152E-2</v>
      </c>
      <c r="F22" s="13">
        <v>500</v>
      </c>
      <c r="G22" s="7">
        <f>F22/F37*100</f>
        <v>7.5092179404828402E-2</v>
      </c>
      <c r="H22" s="7">
        <f t="shared" si="2"/>
        <v>-59.599224305106659</v>
      </c>
      <c r="I22" s="8">
        <f t="shared" si="0"/>
        <v>100</v>
      </c>
    </row>
    <row r="23" spans="1:9" ht="97.5" customHeight="1">
      <c r="A23" s="10" t="s">
        <v>24</v>
      </c>
      <c r="B23" s="13">
        <v>0</v>
      </c>
      <c r="C23" s="7">
        <f>B23/B37*100</f>
        <v>0</v>
      </c>
      <c r="D23" s="13">
        <v>0</v>
      </c>
      <c r="E23" s="7">
        <f>D23/D37*100</f>
        <v>0</v>
      </c>
      <c r="F23" s="13">
        <v>0</v>
      </c>
      <c r="G23" s="7">
        <f>F23/F37*100</f>
        <v>0</v>
      </c>
      <c r="H23" s="7" t="e">
        <f t="shared" si="2"/>
        <v>#DIV/0!</v>
      </c>
      <c r="I23" s="8" t="e">
        <f t="shared" si="0"/>
        <v>#DIV/0!</v>
      </c>
    </row>
    <row r="24" spans="1:9" ht="70.5" customHeight="1">
      <c r="A24" s="10" t="s">
        <v>25</v>
      </c>
      <c r="B24" s="13">
        <v>6824.7</v>
      </c>
      <c r="C24" s="7">
        <f>B24/B37*100</f>
        <v>0.82697864701800206</v>
      </c>
      <c r="D24" s="13">
        <v>0</v>
      </c>
      <c r="E24" s="7">
        <f>D24/D37*100</f>
        <v>0</v>
      </c>
      <c r="F24" s="13">
        <v>0</v>
      </c>
      <c r="G24" s="7">
        <f>F24/F37*100</f>
        <v>0</v>
      </c>
      <c r="H24" s="7">
        <f t="shared" si="2"/>
        <v>-100</v>
      </c>
      <c r="I24" s="8" t="e">
        <f t="shared" si="0"/>
        <v>#DIV/0!</v>
      </c>
    </row>
    <row r="25" spans="1:9" ht="68.25" customHeight="1">
      <c r="A25" s="10" t="s">
        <v>26</v>
      </c>
      <c r="B25" s="13">
        <v>2518.6</v>
      </c>
      <c r="C25" s="7">
        <f>B25/B37*100</f>
        <v>0.30518974026397355</v>
      </c>
      <c r="D25" s="13">
        <v>5521.8</v>
      </c>
      <c r="E25" s="7">
        <f>D25/D37*100</f>
        <v>0.81675167778881541</v>
      </c>
      <c r="F25" s="13">
        <v>5521.8</v>
      </c>
      <c r="G25" s="7">
        <f>F25/F37*100</f>
        <v>0.82928799247516305</v>
      </c>
      <c r="H25" s="7">
        <f t="shared" si="2"/>
        <v>119.24084809020889</v>
      </c>
      <c r="I25" s="8">
        <f t="shared" si="0"/>
        <v>100</v>
      </c>
    </row>
    <row r="26" spans="1:9" ht="83.25" customHeight="1">
      <c r="A26" s="10" t="s">
        <v>27</v>
      </c>
      <c r="B26" s="13">
        <f>SUM(B27:B29)</f>
        <v>797.9</v>
      </c>
      <c r="C26" s="7">
        <f>B26/B37*100</f>
        <v>9.6685020946805561E-2</v>
      </c>
      <c r="D26" s="13">
        <f>SUM(D27:D29)</f>
        <v>3097.4</v>
      </c>
      <c r="E26" s="7">
        <f>D26/D37*100</f>
        <v>0.45814890919321183</v>
      </c>
      <c r="F26" s="13">
        <f>SUM(F27:F29)</f>
        <v>1673.1</v>
      </c>
      <c r="G26" s="7">
        <f>F26/F37*100</f>
        <v>0.2512734507244368</v>
      </c>
      <c r="H26" s="7">
        <f t="shared" si="2"/>
        <v>109.68793081839829</v>
      </c>
      <c r="I26" s="8">
        <f t="shared" ref="I26:I37" si="3">F26/D26*100</f>
        <v>54.016271711758243</v>
      </c>
    </row>
    <row r="27" spans="1:9" ht="35.25" customHeight="1">
      <c r="A27" s="14" t="s">
        <v>28</v>
      </c>
      <c r="B27" s="13">
        <v>0</v>
      </c>
      <c r="C27" s="7">
        <f>B27/B37*100</f>
        <v>0</v>
      </c>
      <c r="D27" s="13">
        <v>0</v>
      </c>
      <c r="E27" s="7">
        <f>D27/D37*100</f>
        <v>0</v>
      </c>
      <c r="F27" s="13">
        <v>0</v>
      </c>
      <c r="G27" s="7">
        <f>F27/F37*100</f>
        <v>0</v>
      </c>
      <c r="H27" s="7" t="e">
        <f t="shared" si="2"/>
        <v>#DIV/0!</v>
      </c>
      <c r="I27" s="8" t="e">
        <f t="shared" si="3"/>
        <v>#DIV/0!</v>
      </c>
    </row>
    <row r="28" spans="1:9" ht="40.5" customHeight="1">
      <c r="A28" s="3" t="s">
        <v>29</v>
      </c>
      <c r="B28" s="13">
        <v>0</v>
      </c>
      <c r="C28" s="7">
        <f>B28/B37*100</f>
        <v>0</v>
      </c>
      <c r="D28" s="13">
        <v>50</v>
      </c>
      <c r="E28" s="7">
        <f>D28/D37*100</f>
        <v>7.3957013816945147E-3</v>
      </c>
      <c r="F28" s="13">
        <v>0</v>
      </c>
      <c r="G28" s="7">
        <f>F28/F37*100</f>
        <v>0</v>
      </c>
      <c r="H28" s="7" t="e">
        <f t="shared" si="2"/>
        <v>#DIV/0!</v>
      </c>
      <c r="I28" s="8">
        <f t="shared" si="3"/>
        <v>0</v>
      </c>
    </row>
    <row r="29" spans="1:9" ht="71.25" customHeight="1">
      <c r="A29" s="3" t="s">
        <v>30</v>
      </c>
      <c r="B29" s="13">
        <v>797.9</v>
      </c>
      <c r="C29" s="7">
        <f>B29/B37*100</f>
        <v>9.6685020946805561E-2</v>
      </c>
      <c r="D29" s="13">
        <v>3047.4</v>
      </c>
      <c r="E29" s="7">
        <f>D29/D37*100</f>
        <v>0.45075320781151729</v>
      </c>
      <c r="F29" s="13">
        <v>1673.1</v>
      </c>
      <c r="G29" s="7">
        <f>F29/F37*100</f>
        <v>0.2512734507244368</v>
      </c>
      <c r="H29" s="7">
        <f t="shared" si="2"/>
        <v>109.68793081839829</v>
      </c>
      <c r="I29" s="8">
        <f t="shared" si="3"/>
        <v>54.902539870053161</v>
      </c>
    </row>
    <row r="30" spans="1:9" ht="78" customHeight="1">
      <c r="A30" s="10" t="s">
        <v>31</v>
      </c>
      <c r="B30" s="13">
        <v>225.5</v>
      </c>
      <c r="C30" s="7">
        <f>B30/B37*100</f>
        <v>2.7324817926437719E-2</v>
      </c>
      <c r="D30" s="13">
        <v>50</v>
      </c>
      <c r="E30" s="7">
        <f>D30/D37*100</f>
        <v>7.3957013816945147E-3</v>
      </c>
      <c r="F30" s="13">
        <v>37.299999999999997</v>
      </c>
      <c r="G30" s="7">
        <f>F30/F37*100</f>
        <v>5.601876583600199E-3</v>
      </c>
      <c r="H30" s="7">
        <f t="shared" si="2"/>
        <v>-83.458980044345907</v>
      </c>
      <c r="I30" s="8">
        <f t="shared" si="3"/>
        <v>74.599999999999994</v>
      </c>
    </row>
    <row r="31" spans="1:9" ht="68.25" customHeight="1">
      <c r="A31" s="10" t="s">
        <v>32</v>
      </c>
      <c r="B31" s="13">
        <v>0</v>
      </c>
      <c r="C31" s="7">
        <f>B31/B37*100</f>
        <v>0</v>
      </c>
      <c r="D31" s="13">
        <v>20</v>
      </c>
      <c r="E31" s="7">
        <f>D31/D37*100</f>
        <v>2.9582805526778056E-3</v>
      </c>
      <c r="F31" s="13">
        <v>2.4</v>
      </c>
      <c r="G31" s="7">
        <f>F31/F37*100</f>
        <v>3.6044246114317631E-4</v>
      </c>
      <c r="H31" s="7" t="e">
        <f t="shared" si="2"/>
        <v>#DIV/0!</v>
      </c>
      <c r="I31" s="8">
        <f t="shared" si="3"/>
        <v>12</v>
      </c>
    </row>
    <row r="32" spans="1:9" ht="42" customHeight="1">
      <c r="A32" s="10" t="s">
        <v>33</v>
      </c>
      <c r="B32" s="13">
        <v>175</v>
      </c>
      <c r="C32" s="7">
        <f>B32/B37*100</f>
        <v>2.1205512803222176E-2</v>
      </c>
      <c r="D32" s="13">
        <v>390</v>
      </c>
      <c r="E32" s="7">
        <f t="shared" ref="E32:G32" si="4">D32/D37*100</f>
        <v>5.7686470777217211E-2</v>
      </c>
      <c r="F32" s="13">
        <v>310.2</v>
      </c>
      <c r="G32" s="7">
        <f t="shared" si="4"/>
        <v>4.6587188102755542E-2</v>
      </c>
      <c r="H32" s="7">
        <f t="shared" si="2"/>
        <v>77.257142857142838</v>
      </c>
      <c r="I32" s="8">
        <f t="shared" si="3"/>
        <v>79.538461538461533</v>
      </c>
    </row>
    <row r="33" spans="1:9" ht="82.5" customHeight="1">
      <c r="A33" s="10" t="s">
        <v>34</v>
      </c>
      <c r="B33" s="13">
        <v>0</v>
      </c>
      <c r="C33" s="7">
        <f>B33/B37*100</f>
        <v>0</v>
      </c>
      <c r="D33" s="13">
        <v>0</v>
      </c>
      <c r="E33" s="7">
        <f t="shared" ref="E33:G33" si="5">D33/D37*100</f>
        <v>0</v>
      </c>
      <c r="F33" s="13">
        <v>0</v>
      </c>
      <c r="G33" s="7">
        <f t="shared" si="5"/>
        <v>0</v>
      </c>
      <c r="H33" s="7" t="e">
        <f t="shared" si="2"/>
        <v>#DIV/0!</v>
      </c>
      <c r="I33" s="8" t="e">
        <f t="shared" si="3"/>
        <v>#DIV/0!</v>
      </c>
    </row>
    <row r="34" spans="1:9" ht="95.25" customHeight="1">
      <c r="A34" s="10" t="s">
        <v>35</v>
      </c>
      <c r="B34" s="13">
        <v>0</v>
      </c>
      <c r="C34" s="7">
        <f>B34/B37*100</f>
        <v>0</v>
      </c>
      <c r="D34" s="13">
        <v>240</v>
      </c>
      <c r="E34" s="7">
        <f t="shared" ref="E34:G34" si="6">D34/D37*100</f>
        <v>3.5499366632133669E-2</v>
      </c>
      <c r="F34" s="13">
        <v>148.6</v>
      </c>
      <c r="G34" s="7">
        <f t="shared" si="6"/>
        <v>2.2317395719115E-2</v>
      </c>
      <c r="H34" s="7" t="e">
        <f t="shared" si="2"/>
        <v>#DIV/0!</v>
      </c>
      <c r="I34" s="8">
        <f t="shared" si="3"/>
        <v>61.916666666666664</v>
      </c>
    </row>
    <row r="35" spans="1:9" ht="95.25" customHeight="1">
      <c r="A35" s="10" t="s">
        <v>36</v>
      </c>
      <c r="B35" s="13">
        <v>0</v>
      </c>
      <c r="C35" s="7">
        <f>B35/B37*100</f>
        <v>0</v>
      </c>
      <c r="D35" s="13">
        <v>0</v>
      </c>
      <c r="E35" s="7">
        <f>D35/D37*100</f>
        <v>0</v>
      </c>
      <c r="F35" s="13">
        <v>0</v>
      </c>
      <c r="G35" s="7">
        <f>F35/F37*100</f>
        <v>0</v>
      </c>
      <c r="H35" s="7" t="e">
        <f t="shared" si="2"/>
        <v>#DIV/0!</v>
      </c>
      <c r="I35" s="8" t="e">
        <f t="shared" si="3"/>
        <v>#DIV/0!</v>
      </c>
    </row>
    <row r="36" spans="1:9" ht="35.25" customHeight="1">
      <c r="A36" s="10" t="s">
        <v>37</v>
      </c>
      <c r="B36" s="13">
        <v>145518.29999999999</v>
      </c>
      <c r="C36" s="7">
        <f>B36/B37*100</f>
        <v>17.633086707160718</v>
      </c>
      <c r="D36" s="13">
        <v>131930</v>
      </c>
      <c r="E36" s="7">
        <f>D36/D37*100</f>
        <v>19.514297665739146</v>
      </c>
      <c r="F36" s="13">
        <v>128839.7</v>
      </c>
      <c r="G36" s="7">
        <f>F36/F37*100</f>
        <v>19.34970773372854</v>
      </c>
      <c r="H36" s="7">
        <f t="shared" si="2"/>
        <v>-11.461513775243375</v>
      </c>
      <c r="I36" s="8">
        <f t="shared" si="3"/>
        <v>97.657621465928898</v>
      </c>
    </row>
    <row r="37" spans="1:9" s="11" customFormat="1" ht="15" customHeight="1">
      <c r="A37" s="10" t="s">
        <v>7</v>
      </c>
      <c r="B37" s="12">
        <f>B7+B14+B15+B16+B22+B23+B24+B25+B26+B30+B31+B32+B33+B34+B35+B36</f>
        <v>825257.09999999986</v>
      </c>
      <c r="C37" s="12">
        <f t="shared" ref="C37:F37" si="7">C7+C14+C15+C16+C22+C23+C24+C25+C26+C30+C31+C32+C33+C34+C35+C36</f>
        <v>100.00000000000001</v>
      </c>
      <c r="D37" s="12">
        <f>D7+D14+D15+D16+D22+D23+D24+D25+D26+D30+D31+D32+D33+D34+D35+D36</f>
        <v>676068.4</v>
      </c>
      <c r="E37" s="12">
        <f t="shared" si="7"/>
        <v>100.00000000000001</v>
      </c>
      <c r="F37" s="12">
        <f t="shared" si="7"/>
        <v>665848.29999999993</v>
      </c>
      <c r="G37" s="12">
        <f>G7+G14+G15+G16+G22+G23+G24+G25+G26+G30+G31+G32+G33+G34+G35+G36</f>
        <v>100.00000000000001</v>
      </c>
      <c r="H37" s="7">
        <f t="shared" si="2"/>
        <v>-19.316259139121598</v>
      </c>
      <c r="I37" s="8">
        <f t="shared" si="3"/>
        <v>98.488303846178866</v>
      </c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6"/>
      <c r="E39" s="1"/>
      <c r="F39" s="1"/>
      <c r="G39" s="1"/>
      <c r="H39" s="1"/>
      <c r="I39" s="1"/>
    </row>
  </sheetData>
  <autoFilter ref="A6:I37"/>
  <mergeCells count="1">
    <mergeCell ref="A2:I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2024-03-11T06:41:40Z</dcterms:modified>
</cp:coreProperties>
</file>