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униципалы" sheetId="1" r:id="rId1"/>
    <sheet name="Лист2" sheetId="2" r:id="rId2"/>
  </sheets>
  <definedNames>
    <definedName name="_xlnm.Print_Area" localSheetId="0">'муниципалы'!$A$1:$T$44</definedName>
    <definedName name="Excel_BuiltIn_Print_Area" localSheetId="0">'муниципалы'!$A$1:$T$44</definedName>
  </definedNames>
  <calcPr fullCalcOnLoad="1"/>
</workbook>
</file>

<file path=xl/sharedStrings.xml><?xml version="1.0" encoding="utf-8"?>
<sst xmlns="http://schemas.openxmlformats.org/spreadsheetml/2006/main" count="132" uniqueCount="61">
  <si>
    <t>Приложение 2                                                                            к постановлению Администрации Пряжинского национального муниципального района                              от 26  марта 2020 года  № 184</t>
  </si>
  <si>
    <t>Муниципальная долговая книга Пряжинского национального муниципального района</t>
  </si>
  <si>
    <t>рублей</t>
  </si>
  <si>
    <t>на 01  июля 2021 года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</si>
  <si>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</si>
  <si>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</si>
  <si>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</si>
  <si>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</si>
  <si>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</si>
  <si>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</si>
  <si>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</si>
  <si>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</si>
  <si>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</si>
  <si>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 на 01.01.2021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</si>
  <si>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</si>
  <si>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</si>
  <si>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</si>
  <si>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</si>
  <si>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муниципального долга  на 1 июля 2021 года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</si>
  <si>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</si>
  <si>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</si>
  <si>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</si>
  <si>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Объем задолженности по процентам на 01.07.2021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</si>
  <si>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</si>
  <si>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</si>
  <si>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</si>
  <si>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</si>
  <si>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</si>
  <si>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</si>
  <si>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1.</t>
  </si>
  <si>
    <t>Соглашение о реструктуризации № 12-1/17р. 23.01.2017г.</t>
  </si>
  <si>
    <t>Министерство финансов Республики Карелия</t>
  </si>
  <si>
    <t>руб.</t>
  </si>
  <si>
    <t>Казна муниципального образования</t>
  </si>
  <si>
    <t>0,1% годовых</t>
  </si>
  <si>
    <t>2.</t>
  </si>
  <si>
    <t>Договор № 12-1/18 от 10.09.2018г.</t>
  </si>
  <si>
    <t>1/3 действующей ставки рефинансирования</t>
  </si>
  <si>
    <t>3.</t>
  </si>
  <si>
    <t>Договор № 12-1/19 от 26.03.2019г.</t>
  </si>
  <si>
    <t>27.03.2019; 18.06.2019</t>
  </si>
  <si>
    <t>4.</t>
  </si>
  <si>
    <t>Соглашение о реструктуризации № 12-1/21р от 24.02.2021г.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</si>
  <si>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</si>
  <si>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Муниципальный контракт № 35эф-20 от 07.07.2020г.</t>
  </si>
  <si>
    <t>ПАО "Сбербанк России"</t>
  </si>
  <si>
    <t>7,0 % годовых</t>
  </si>
  <si>
    <t>Муниципальный контракт № 48аэф-20 от 18.12.2020г.</t>
  </si>
  <si>
    <t>ПАО «Совкомбанк»</t>
  </si>
  <si>
    <t>6,5 % годовых</t>
  </si>
  <si>
    <t>Муниципальный контракт № 25эф-21 от 15.06.2021г.</t>
  </si>
  <si>
    <t>7,988 %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</si>
  <si>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</si>
  <si>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</si>
  <si>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</si>
  <si>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Глава Администрации Пряжинского национального муниципального района                                                                                                              / О.М.Гаврош/</t>
  </si>
  <si>
    <t>Руководитель финансового органа                                             /Н.В.Михайлова/</t>
  </si>
  <si>
    <t>Исполнитель                                             /Н.В.Шишкина/</t>
  </si>
  <si>
    <t>телефон</t>
  </si>
  <si>
    <t>(881456)31345</t>
  </si>
  <si>
    <t>М.П.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</si>
</sst>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_-* #,##0.00\ _₽_-;\-* #,##0.00\ _₽_-;_-* \-??\ _₽_-;_-@_-"/>
    <numFmt numFmtId="167" formatCode="DD/MM/YYYY"/>
    <numFmt numFmtId="168" formatCode="@"/>
    <numFmt numFmtId="169" formatCode="_-* #,##0.0\ _₽_-;\-* #,##0.0\ _₽_-;_-* \-?\ _₽_-;_-@_-"/>
    <numFmt numFmtId="170" formatCode="#,##0.00"/>
  </numFmts>
  <fonts count="15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0"/>
    </font>
    <font>
      <sz val="11"/>
      <name val="Times New Roman Cyr"/>
      <family val="1"/>
    </font>
    <font>
      <sz val="8"/>
      <name val="Times New Roman Cyr"/>
      <family val="1"/>
    </font>
    <font>
      <b/>
      <i/>
      <sz val="11"/>
      <name val="Times New Roman Cyr"/>
      <family val="1"/>
    </font>
    <font>
      <sz val="6"/>
      <name val="Times New Roman Cyr"/>
      <family val="0"/>
    </font>
    <font>
      <b/>
      <sz val="6"/>
      <name val="Times New Roman Cyr"/>
      <family val="1"/>
    </font>
    <font>
      <b/>
      <sz val="8"/>
      <name val="Times New Roman Cyr"/>
      <family val="0"/>
    </font>
    <font>
      <u val="single"/>
      <sz val="10"/>
      <name val="Times New Roman Cyr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left"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5" fillId="0" borderId="0" xfId="0" applyFont="1" applyAlignment="1">
      <alignment horizontal="center" vertical="center" wrapText="1"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wrapText="1"/>
    </xf>
    <xf numFmtId="164" fontId="9" fillId="0" borderId="2" xfId="0" applyFont="1" applyBorder="1" applyAlignment="1">
      <alignment horizontal="center" vertical="center" wrapText="1"/>
    </xf>
    <xf numFmtId="164" fontId="9" fillId="0" borderId="0" xfId="0" applyFont="1" applyAlignment="1">
      <alignment wrapText="1"/>
    </xf>
    <xf numFmtId="164" fontId="9" fillId="0" borderId="3" xfId="0" applyFont="1" applyBorder="1" applyAlignment="1">
      <alignment horizontal="center" vertical="center" wrapText="1"/>
    </xf>
    <xf numFmtId="164" fontId="9" fillId="0" borderId="4" xfId="0" applyFont="1" applyBorder="1" applyAlignment="1">
      <alignment horizontal="center" vertical="center" wrapText="1"/>
    </xf>
    <xf numFmtId="164" fontId="9" fillId="0" borderId="0" xfId="0" applyFont="1" applyAlignment="1">
      <alignment horizontal="center" wrapText="1"/>
    </xf>
    <xf numFmtId="164" fontId="6" fillId="0" borderId="5" xfId="0" applyFont="1" applyBorder="1" applyAlignment="1">
      <alignment horizontal="left"/>
    </xf>
    <xf numFmtId="164" fontId="8" fillId="0" borderId="0" xfId="0" applyFont="1" applyAlignment="1">
      <alignment/>
    </xf>
    <xf numFmtId="164" fontId="8" fillId="0" borderId="3" xfId="0" applyFont="1" applyBorder="1" applyAlignment="1">
      <alignment/>
    </xf>
    <xf numFmtId="164" fontId="8" fillId="0" borderId="1" xfId="0" applyFont="1" applyBorder="1" applyAlignment="1">
      <alignment vertical="center" wrapText="1"/>
    </xf>
    <xf numFmtId="164" fontId="8" fillId="0" borderId="4" xfId="0" applyFont="1" applyBorder="1" applyAlignment="1">
      <alignment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6" fillId="0" borderId="7" xfId="0" applyNumberFormat="1" applyFont="1" applyBorder="1" applyAlignment="1">
      <alignment horizontal="center" vertical="center"/>
    </xf>
    <xf numFmtId="164" fontId="6" fillId="0" borderId="8" xfId="0" applyFont="1" applyBorder="1" applyAlignment="1">
      <alignment/>
    </xf>
    <xf numFmtId="164" fontId="6" fillId="0" borderId="9" xfId="0" applyFont="1" applyBorder="1" applyAlignment="1">
      <alignment horizontal="left" vertical="center"/>
    </xf>
    <xf numFmtId="164" fontId="6" fillId="0" borderId="1" xfId="0" applyFont="1" applyBorder="1" applyAlignment="1">
      <alignment horizontal="left" vertical="center"/>
    </xf>
    <xf numFmtId="164" fontId="11" fillId="0" borderId="1" xfId="0" applyFont="1" applyBorder="1" applyAlignment="1">
      <alignment horizontal="center" vertical="center" wrapText="1"/>
    </xf>
    <xf numFmtId="166" fontId="11" fillId="0" borderId="1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66" fontId="11" fillId="0" borderId="10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/>
    </xf>
    <xf numFmtId="164" fontId="8" fillId="0" borderId="1" xfId="0" applyFont="1" applyBorder="1" applyAlignment="1">
      <alignment/>
    </xf>
    <xf numFmtId="164" fontId="6" fillId="0" borderId="11" xfId="0" applyFont="1" applyBorder="1" applyAlignment="1">
      <alignment horizontal="left" vertical="center"/>
    </xf>
    <xf numFmtId="164" fontId="11" fillId="0" borderId="2" xfId="0" applyFont="1" applyBorder="1" applyAlignment="1">
      <alignment horizontal="center" vertical="center" wrapText="1"/>
    </xf>
    <xf numFmtId="164" fontId="11" fillId="0" borderId="12" xfId="0" applyFont="1" applyBorder="1" applyAlignment="1">
      <alignment horizontal="center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164" fontId="11" fillId="0" borderId="1" xfId="0" applyFont="1" applyBorder="1" applyAlignment="1">
      <alignment horizontal="center" vertical="center" wrapText="1"/>
    </xf>
    <xf numFmtId="167" fontId="11" fillId="0" borderId="1" xfId="0" applyNumberFormat="1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 wrapText="1"/>
    </xf>
    <xf numFmtId="168" fontId="11" fillId="0" borderId="2" xfId="0" applyNumberFormat="1" applyFont="1" applyBorder="1" applyAlignment="1">
      <alignment horizontal="center" vertical="center" wrapText="1"/>
    </xf>
    <xf numFmtId="169" fontId="11" fillId="0" borderId="12" xfId="0" applyNumberFormat="1" applyFont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170" fontId="11" fillId="0" borderId="2" xfId="0" applyNumberFormat="1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1" fillId="0" borderId="14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 vertical="center"/>
    </xf>
    <xf numFmtId="164" fontId="6" fillId="0" borderId="3" xfId="0" applyFont="1" applyBorder="1" applyAlignment="1">
      <alignment/>
    </xf>
    <xf numFmtId="164" fontId="11" fillId="0" borderId="4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169" fontId="11" fillId="0" borderId="4" xfId="0" applyNumberFormat="1" applyFont="1" applyBorder="1" applyAlignment="1">
      <alignment horizontal="center" vertical="center"/>
    </xf>
    <xf numFmtId="169" fontId="11" fillId="0" borderId="1" xfId="0" applyNumberFormat="1" applyFont="1" applyBorder="1" applyAlignment="1">
      <alignment horizontal="center" vertical="center"/>
    </xf>
    <xf numFmtId="169" fontId="11" fillId="0" borderId="6" xfId="0" applyNumberFormat="1" applyFont="1" applyBorder="1" applyAlignment="1">
      <alignment horizontal="center" vertical="center"/>
    </xf>
    <xf numFmtId="169" fontId="11" fillId="0" borderId="2" xfId="0" applyNumberFormat="1" applyFont="1" applyBorder="1" applyAlignment="1">
      <alignment horizontal="center" vertical="center"/>
    </xf>
    <xf numFmtId="166" fontId="11" fillId="0" borderId="14" xfId="0" applyNumberFormat="1" applyFont="1" applyBorder="1" applyAlignment="1">
      <alignment horizontal="center" vertical="center"/>
    </xf>
    <xf numFmtId="164" fontId="6" fillId="0" borderId="5" xfId="0" applyFont="1" applyBorder="1" applyAlignment="1">
      <alignment horizontal="left"/>
    </xf>
    <xf numFmtId="164" fontId="13" fillId="0" borderId="1" xfId="0" applyFont="1" applyBorder="1" applyAlignment="1">
      <alignment horizontal="left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vertic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wrapText="1"/>
    </xf>
    <xf numFmtId="165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14" fillId="0" borderId="0" xfId="0" applyFont="1" applyAlignment="1">
      <alignment/>
    </xf>
    <xf numFmtId="164" fontId="14" fillId="0" borderId="0" xfId="0" applyFont="1" applyAlignment="1">
      <alignment vertical="center" wrapText="1"/>
    </xf>
    <xf numFmtId="164" fontId="14" fillId="0" borderId="0" xfId="0" applyFont="1" applyAlignment="1">
      <alignment horizontal="center" vertical="center" wrapText="1"/>
    </xf>
    <xf numFmtId="164" fontId="14" fillId="0" borderId="0" xfId="0" applyFont="1" applyAlignment="1">
      <alignment wrapText="1"/>
    </xf>
    <xf numFmtId="164" fontId="14" fillId="0" borderId="0" xfId="0" applyFont="1" applyBorder="1" applyAlignment="1">
      <alignment wrapText="1"/>
    </xf>
    <xf numFmtId="164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7"/>
  <sheetViews>
    <sheetView tabSelected="1" view="pageBreakPreview" zoomScaleNormal="110" zoomScaleSheetLayoutView="100" workbookViewId="0" topLeftCell="G19">
      <selection activeCell="R34" sqref="R34"/>
    </sheetView>
  </sheetViews>
  <sheetFormatPr defaultColWidth="9.00390625" defaultRowHeight="12.75"/>
  <cols>
    <col min="1" max="1" width="4.125" style="1" customWidth="1"/>
    <col min="2" max="2" width="13.125" style="2" customWidth="1"/>
    <col min="3" max="3" width="10.125" style="2" customWidth="1"/>
    <col min="4" max="5" width="11.75390625" style="3" customWidth="1"/>
    <col min="6" max="6" width="14.00390625" style="3" customWidth="1"/>
    <col min="7" max="7" width="9.75390625" style="4" customWidth="1"/>
    <col min="8" max="8" width="10.50390625" style="4" customWidth="1"/>
    <col min="9" max="9" width="14.50390625" style="1" customWidth="1"/>
    <col min="10" max="10" width="12.875" style="1" customWidth="1"/>
    <col min="11" max="11" width="12.125" style="1" customWidth="1"/>
    <col min="12" max="12" width="11.75390625" style="1" customWidth="1"/>
    <col min="13" max="13" width="11.875" style="1" customWidth="1"/>
    <col min="14" max="14" width="11.25390625" style="1" customWidth="1"/>
    <col min="15" max="15" width="11.625" style="1" customWidth="1"/>
    <col min="16" max="16" width="10.75390625" style="1" customWidth="1"/>
    <col min="17" max="17" width="10.50390625" style="1" customWidth="1"/>
    <col min="18" max="18" width="10.875" style="1" customWidth="1"/>
    <col min="19" max="19" width="12.00390625" style="1" customWidth="1"/>
    <col min="20" max="20" width="11.875" style="1" customWidth="1"/>
    <col min="21" max="16384" width="8.875" style="1" customWidth="1"/>
  </cols>
  <sheetData>
    <row r="1" spans="17:20" ht="12.75" customHeight="1">
      <c r="Q1" s="5" t="s">
        <v>0</v>
      </c>
      <c r="R1" s="5"/>
      <c r="S1" s="5"/>
      <c r="T1" s="5"/>
    </row>
    <row r="2" spans="17:20" ht="38.25" customHeight="1">
      <c r="Q2" s="5"/>
      <c r="R2" s="5"/>
      <c r="S2" s="5"/>
      <c r="T2" s="5"/>
    </row>
    <row r="3" spans="1:20" ht="21.75" customHeight="1">
      <c r="A3" s="6"/>
      <c r="B3" s="6"/>
      <c r="C3" s="6"/>
      <c r="D3" s="6"/>
      <c r="E3" s="6"/>
      <c r="F3" s="6"/>
      <c r="G3" s="7"/>
      <c r="H3" s="7"/>
      <c r="I3" s="7"/>
      <c r="J3" s="7"/>
      <c r="K3" s="7"/>
      <c r="L3" s="7"/>
      <c r="M3" s="6"/>
      <c r="N3" s="6"/>
      <c r="O3" s="6"/>
      <c r="P3" s="6"/>
      <c r="Q3" s="6"/>
      <c r="R3" s="6"/>
      <c r="S3" s="6"/>
      <c r="T3" s="6"/>
    </row>
    <row r="4" spans="1:20" ht="18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4:20" ht="11.25" customHeight="1">
      <c r="D5" s="2"/>
      <c r="E5" s="2"/>
      <c r="F5" s="2"/>
      <c r="G5" s="9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1" t="s">
        <v>2</v>
      </c>
    </row>
    <row r="6" spans="6:15" ht="3" customHeight="1">
      <c r="F6" s="12" t="s">
        <v>3</v>
      </c>
      <c r="G6" s="12"/>
      <c r="H6" s="12"/>
      <c r="I6" s="12"/>
      <c r="J6" s="12"/>
      <c r="K6" s="12"/>
      <c r="L6" s="12"/>
      <c r="M6" s="12"/>
      <c r="N6" s="12"/>
      <c r="O6" s="12"/>
    </row>
    <row r="7" spans="6:16" ht="12" customHeight="1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ht="5.25" customHeight="1"/>
    <row r="9" ht="15" customHeight="1"/>
    <row r="10" spans="1:20" ht="52.5" customHeight="1">
      <c r="A10" s="14" t="s">
        <v>4</v>
      </c>
      <c r="B10" s="14" t="s">
        <v>5</v>
      </c>
      <c r="C10" s="14" t="s">
        <v>6</v>
      </c>
      <c r="D10" s="14" t="s">
        <v>7</v>
      </c>
      <c r="E10" s="14" t="s">
        <v>8</v>
      </c>
      <c r="F10" s="14" t="s">
        <v>9</v>
      </c>
      <c r="G10" s="14" t="s">
        <v>10</v>
      </c>
      <c r="H10" s="14" t="s">
        <v>11</v>
      </c>
      <c r="I10" s="14" t="s">
        <v>12</v>
      </c>
      <c r="J10" s="14" t="s">
        <v>13</v>
      </c>
      <c r="K10" s="14" t="s">
        <v>14</v>
      </c>
      <c r="L10" s="14" t="s">
        <v>15</v>
      </c>
      <c r="M10" s="14" t="s">
        <v>16</v>
      </c>
      <c r="N10" s="14" t="s">
        <v>17</v>
      </c>
      <c r="O10" s="15" t="s">
        <v>18</v>
      </c>
      <c r="P10" s="15"/>
      <c r="Q10" s="14" t="s">
        <v>19</v>
      </c>
      <c r="R10" s="14" t="s">
        <v>20</v>
      </c>
      <c r="S10" s="14" t="s">
        <v>21</v>
      </c>
      <c r="T10" s="14" t="s">
        <v>22</v>
      </c>
    </row>
    <row r="11" spans="1:20" s="17" customFormat="1" ht="94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6" t="s">
        <v>23</v>
      </c>
      <c r="P11" s="16" t="s">
        <v>24</v>
      </c>
      <c r="Q11" s="14"/>
      <c r="R11" s="14"/>
      <c r="S11" s="14"/>
      <c r="T11" s="14"/>
    </row>
    <row r="12" spans="1:20" s="20" customFormat="1" ht="10.5" customHeight="1">
      <c r="A12" s="18">
        <v>1</v>
      </c>
      <c r="B12" s="14">
        <v>2</v>
      </c>
      <c r="C12" s="19">
        <v>3</v>
      </c>
      <c r="D12" s="14">
        <v>4</v>
      </c>
      <c r="E12" s="19">
        <v>5</v>
      </c>
      <c r="F12" s="19">
        <v>6</v>
      </c>
      <c r="G12" s="19">
        <v>7</v>
      </c>
      <c r="H12" s="14">
        <v>8</v>
      </c>
      <c r="I12" s="19">
        <v>9</v>
      </c>
      <c r="J12" s="19">
        <v>10</v>
      </c>
      <c r="K12" s="19">
        <v>11</v>
      </c>
      <c r="L12" s="14">
        <v>12</v>
      </c>
      <c r="M12" s="19">
        <v>13</v>
      </c>
      <c r="N12" s="19">
        <v>14</v>
      </c>
      <c r="O12" s="19">
        <v>15</v>
      </c>
      <c r="P12" s="14">
        <v>16</v>
      </c>
      <c r="Q12" s="19">
        <v>17</v>
      </c>
      <c r="R12" s="19">
        <v>18</v>
      </c>
      <c r="S12" s="19">
        <v>19</v>
      </c>
      <c r="T12" s="14">
        <v>20</v>
      </c>
    </row>
    <row r="13" spans="1:20" s="22" customFormat="1" ht="25.5" customHeight="1">
      <c r="A13" s="21" t="s">
        <v>25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s="22" customFormat="1" ht="18.75" customHeight="1">
      <c r="A14" s="23"/>
      <c r="B14" s="24"/>
      <c r="C14" s="25"/>
      <c r="D14" s="26"/>
      <c r="E14" s="27"/>
      <c r="F14" s="27"/>
      <c r="G14" s="28"/>
      <c r="H14" s="29"/>
      <c r="I14" s="30"/>
      <c r="J14" s="31"/>
      <c r="K14" s="30"/>
      <c r="L14" s="30"/>
      <c r="M14" s="30"/>
      <c r="N14" s="32"/>
      <c r="O14" s="30"/>
      <c r="P14" s="30"/>
      <c r="Q14" s="30"/>
      <c r="R14" s="30"/>
      <c r="S14" s="30"/>
      <c r="T14" s="33"/>
    </row>
    <row r="15" spans="1:20" s="22" customFormat="1" ht="18.75" customHeight="1">
      <c r="A15" s="34" t="s">
        <v>26</v>
      </c>
      <c r="B15" s="24"/>
      <c r="C15" s="26" t="s">
        <v>27</v>
      </c>
      <c r="D15" s="26" t="s">
        <v>27</v>
      </c>
      <c r="E15" s="26" t="s">
        <v>27</v>
      </c>
      <c r="F15" s="26"/>
      <c r="G15" s="26" t="s">
        <v>27</v>
      </c>
      <c r="H15" s="26" t="s">
        <v>27</v>
      </c>
      <c r="I15" s="26" t="s">
        <v>27</v>
      </c>
      <c r="J15" s="31"/>
      <c r="K15" s="26" t="s">
        <v>27</v>
      </c>
      <c r="L15" s="30"/>
      <c r="M15" s="26" t="s">
        <v>27</v>
      </c>
      <c r="N15" s="32"/>
      <c r="O15" s="30"/>
      <c r="P15" s="30"/>
      <c r="Q15" s="30"/>
      <c r="R15" s="30"/>
      <c r="S15" s="30"/>
      <c r="T15" s="33"/>
    </row>
    <row r="16" spans="1:20" s="22" customFormat="1" ht="32.25" customHeight="1">
      <c r="A16" s="35" t="s">
        <v>28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32" s="44" customFormat="1" ht="32.25" customHeight="1">
      <c r="A17" s="36" t="s">
        <v>29</v>
      </c>
      <c r="B17" s="37" t="s">
        <v>30</v>
      </c>
      <c r="C17" s="37" t="s">
        <v>31</v>
      </c>
      <c r="D17" s="38">
        <v>23284500</v>
      </c>
      <c r="E17" s="39" t="s">
        <v>32</v>
      </c>
      <c r="F17" s="40">
        <f aca="true" t="shared" si="0" ref="F17:F20">O17</f>
        <v>2730000</v>
      </c>
      <c r="G17" s="41">
        <v>44545</v>
      </c>
      <c r="H17" s="37" t="s">
        <v>33</v>
      </c>
      <c r="I17" s="39" t="s">
        <v>34</v>
      </c>
      <c r="J17" s="40">
        <v>5000000</v>
      </c>
      <c r="K17" s="41">
        <v>42758</v>
      </c>
      <c r="L17" s="40">
        <v>0</v>
      </c>
      <c r="M17" s="39"/>
      <c r="N17" s="40">
        <v>2270000</v>
      </c>
      <c r="O17" s="40">
        <f aca="true" t="shared" si="1" ref="O17:O20">J17+L17-N17</f>
        <v>2730000</v>
      </c>
      <c r="P17" s="40">
        <v>0</v>
      </c>
      <c r="Q17" s="40">
        <v>0</v>
      </c>
      <c r="R17" s="40">
        <v>2086.39</v>
      </c>
      <c r="S17" s="40">
        <v>0</v>
      </c>
      <c r="T17" s="42">
        <f aca="true" t="shared" si="2" ref="T17:T20">Q17+R17-S17</f>
        <v>2086.39</v>
      </c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</row>
    <row r="18" spans="1:32" s="44" customFormat="1" ht="32.25" customHeight="1">
      <c r="A18" s="36" t="s">
        <v>35</v>
      </c>
      <c r="B18" s="37" t="s">
        <v>36</v>
      </c>
      <c r="C18" s="37" t="s">
        <v>31</v>
      </c>
      <c r="D18" s="40">
        <v>3000000</v>
      </c>
      <c r="E18" s="39" t="s">
        <v>32</v>
      </c>
      <c r="F18" s="40">
        <f t="shared" si="0"/>
        <v>100000</v>
      </c>
      <c r="G18" s="41">
        <v>44402</v>
      </c>
      <c r="H18" s="37" t="s">
        <v>33</v>
      </c>
      <c r="I18" s="37" t="s">
        <v>37</v>
      </c>
      <c r="J18" s="40">
        <v>700000</v>
      </c>
      <c r="K18" s="41">
        <v>43360</v>
      </c>
      <c r="L18" s="40">
        <v>0</v>
      </c>
      <c r="M18" s="41"/>
      <c r="N18" s="40">
        <v>600000</v>
      </c>
      <c r="O18" s="40">
        <f t="shared" si="1"/>
        <v>100000</v>
      </c>
      <c r="P18" s="40">
        <v>0</v>
      </c>
      <c r="Q18" s="40">
        <v>0</v>
      </c>
      <c r="R18" s="40">
        <v>3158.96</v>
      </c>
      <c r="S18" s="40">
        <v>0</v>
      </c>
      <c r="T18" s="42">
        <f t="shared" si="2"/>
        <v>3158.96</v>
      </c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</row>
    <row r="19" spans="1:20" s="22" customFormat="1" ht="30" customHeight="1">
      <c r="A19" s="45" t="s">
        <v>38</v>
      </c>
      <c r="B19" s="46" t="s">
        <v>39</v>
      </c>
      <c r="C19" s="47" t="s">
        <v>31</v>
      </c>
      <c r="D19" s="48">
        <v>21800000</v>
      </c>
      <c r="E19" s="49" t="s">
        <v>32</v>
      </c>
      <c r="F19" s="40">
        <f t="shared" si="0"/>
        <v>0</v>
      </c>
      <c r="G19" s="50">
        <v>44555</v>
      </c>
      <c r="H19" s="51" t="s">
        <v>33</v>
      </c>
      <c r="I19" s="52" t="s">
        <v>37</v>
      </c>
      <c r="J19" s="53">
        <v>21800000</v>
      </c>
      <c r="K19" s="54" t="s">
        <v>40</v>
      </c>
      <c r="L19" s="55">
        <v>-20243000</v>
      </c>
      <c r="M19" s="54">
        <v>44251</v>
      </c>
      <c r="N19" s="56">
        <v>1557000</v>
      </c>
      <c r="O19" s="57">
        <f t="shared" si="1"/>
        <v>0</v>
      </c>
      <c r="P19" s="57">
        <v>0</v>
      </c>
      <c r="Q19" s="58">
        <v>0</v>
      </c>
      <c r="R19" s="59">
        <v>43948.24</v>
      </c>
      <c r="S19" s="59">
        <v>0</v>
      </c>
      <c r="T19" s="60">
        <f t="shared" si="2"/>
        <v>43948.24</v>
      </c>
    </row>
    <row r="20" spans="1:20" s="22" customFormat="1" ht="30" customHeight="1">
      <c r="A20" s="45" t="s">
        <v>41</v>
      </c>
      <c r="B20" s="46" t="s">
        <v>42</v>
      </c>
      <c r="C20" s="47" t="s">
        <v>31</v>
      </c>
      <c r="D20" s="48">
        <v>20243000</v>
      </c>
      <c r="E20" s="49" t="s">
        <v>32</v>
      </c>
      <c r="F20" s="40">
        <f t="shared" si="0"/>
        <v>18993000</v>
      </c>
      <c r="G20" s="50">
        <v>45285</v>
      </c>
      <c r="H20" s="51" t="s">
        <v>33</v>
      </c>
      <c r="I20" s="52" t="s">
        <v>34</v>
      </c>
      <c r="J20" s="53">
        <v>0</v>
      </c>
      <c r="K20" s="54">
        <v>44251</v>
      </c>
      <c r="L20" s="55">
        <v>20243000</v>
      </c>
      <c r="M20" s="54"/>
      <c r="N20" s="56">
        <v>1250000</v>
      </c>
      <c r="O20" s="57">
        <f t="shared" si="1"/>
        <v>18993000</v>
      </c>
      <c r="P20" s="57">
        <v>0</v>
      </c>
      <c r="Q20" s="58">
        <v>0</v>
      </c>
      <c r="R20" s="59">
        <v>6814</v>
      </c>
      <c r="S20" s="59">
        <v>0</v>
      </c>
      <c r="T20" s="60">
        <f t="shared" si="2"/>
        <v>6814</v>
      </c>
    </row>
    <row r="21" spans="1:20" s="22" customFormat="1" ht="18.75" customHeight="1">
      <c r="A21" s="34" t="s">
        <v>26</v>
      </c>
      <c r="B21" s="24"/>
      <c r="C21" s="26" t="s">
        <v>27</v>
      </c>
      <c r="D21" s="26" t="s">
        <v>27</v>
      </c>
      <c r="E21" s="26" t="s">
        <v>27</v>
      </c>
      <c r="F21" s="61">
        <f>SUM(F17:F20)</f>
        <v>21823000</v>
      </c>
      <c r="G21" s="62" t="s">
        <v>27</v>
      </c>
      <c r="H21" s="62" t="s">
        <v>27</v>
      </c>
      <c r="I21" s="62" t="s">
        <v>27</v>
      </c>
      <c r="J21" s="61">
        <f>SUM(J17:J20)</f>
        <v>27500000</v>
      </c>
      <c r="K21" s="62" t="s">
        <v>27</v>
      </c>
      <c r="L21" s="63">
        <f>L17+L18+L19+L20</f>
        <v>0</v>
      </c>
      <c r="M21" s="62" t="s">
        <v>27</v>
      </c>
      <c r="N21" s="61">
        <f>SUM(N17:N20)</f>
        <v>5677000</v>
      </c>
      <c r="O21" s="61">
        <f>SUM(O17:O20)</f>
        <v>21823000</v>
      </c>
      <c r="P21" s="61">
        <f>SUM(P17:P20)</f>
        <v>0</v>
      </c>
      <c r="Q21" s="61">
        <f>SUM(Q17:Q20)</f>
        <v>0</v>
      </c>
      <c r="R21" s="61">
        <f>SUM(R17:R20)</f>
        <v>56007.59</v>
      </c>
      <c r="S21" s="61">
        <f>SUM(S17:S20)</f>
        <v>0</v>
      </c>
      <c r="T21" s="61">
        <f>SUM(T17:T20)</f>
        <v>56007.59</v>
      </c>
    </row>
    <row r="22" spans="1:20" s="22" customFormat="1" ht="31.5" customHeight="1">
      <c r="A22" s="64" t="s">
        <v>43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</row>
    <row r="23" spans="1:20" s="22" customFormat="1" ht="27" customHeight="1">
      <c r="A23" s="65" t="s">
        <v>29</v>
      </c>
      <c r="B23" s="37" t="s">
        <v>44</v>
      </c>
      <c r="C23" s="66" t="s">
        <v>45</v>
      </c>
      <c r="D23" s="38">
        <v>70000000</v>
      </c>
      <c r="E23" s="66" t="s">
        <v>32</v>
      </c>
      <c r="F23" s="40">
        <f aca="true" t="shared" si="3" ref="F23:F25">O23</f>
        <v>70000000</v>
      </c>
      <c r="G23" s="50">
        <v>44748</v>
      </c>
      <c r="H23" s="37" t="s">
        <v>33</v>
      </c>
      <c r="I23" s="67" t="s">
        <v>46</v>
      </c>
      <c r="J23" s="68">
        <v>70000000</v>
      </c>
      <c r="K23" s="41">
        <v>44021</v>
      </c>
      <c r="L23" s="69"/>
      <c r="M23" s="41"/>
      <c r="N23" s="70">
        <v>0</v>
      </c>
      <c r="O23" s="71">
        <f aca="true" t="shared" si="4" ref="O23:O25">J23+L23-N23</f>
        <v>70000000</v>
      </c>
      <c r="P23" s="40">
        <v>0</v>
      </c>
      <c r="Q23" s="40">
        <v>0</v>
      </c>
      <c r="R23" s="40">
        <v>2429863.01</v>
      </c>
      <c r="S23" s="40">
        <v>2429863.01</v>
      </c>
      <c r="T23" s="72">
        <f aca="true" t="shared" si="5" ref="T23:T25">Q23+R23-S23</f>
        <v>0</v>
      </c>
    </row>
    <row r="24" spans="1:20" s="22" customFormat="1" ht="27" customHeight="1">
      <c r="A24" s="65" t="s">
        <v>35</v>
      </c>
      <c r="B24" s="37" t="s">
        <v>47</v>
      </c>
      <c r="C24" s="66" t="s">
        <v>48</v>
      </c>
      <c r="D24" s="38">
        <v>10000000</v>
      </c>
      <c r="E24" s="66" t="s">
        <v>32</v>
      </c>
      <c r="F24" s="40">
        <f t="shared" si="3"/>
        <v>10000000</v>
      </c>
      <c r="G24" s="50">
        <v>44912</v>
      </c>
      <c r="H24" s="37" t="s">
        <v>33</v>
      </c>
      <c r="I24" s="67" t="s">
        <v>49</v>
      </c>
      <c r="J24" s="68">
        <v>10000000</v>
      </c>
      <c r="K24" s="41">
        <v>44187</v>
      </c>
      <c r="L24" s="69"/>
      <c r="M24" s="41"/>
      <c r="N24" s="70"/>
      <c r="O24" s="71">
        <f t="shared" si="4"/>
        <v>10000000</v>
      </c>
      <c r="P24" s="40">
        <v>0</v>
      </c>
      <c r="Q24" s="40">
        <v>0</v>
      </c>
      <c r="R24" s="40">
        <v>322328.77</v>
      </c>
      <c r="S24" s="40">
        <v>322328.77</v>
      </c>
      <c r="T24" s="72">
        <f t="shared" si="5"/>
        <v>0</v>
      </c>
    </row>
    <row r="25" spans="1:20" s="22" customFormat="1" ht="27" customHeight="1">
      <c r="A25" s="65" t="s">
        <v>38</v>
      </c>
      <c r="B25" s="37" t="s">
        <v>50</v>
      </c>
      <c r="C25" s="66" t="s">
        <v>48</v>
      </c>
      <c r="D25" s="38">
        <v>10000000</v>
      </c>
      <c r="E25" s="66" t="s">
        <v>32</v>
      </c>
      <c r="F25" s="40">
        <f t="shared" si="3"/>
        <v>10000000</v>
      </c>
      <c r="G25" s="50">
        <v>45091</v>
      </c>
      <c r="H25" s="37" t="s">
        <v>33</v>
      </c>
      <c r="I25" s="67" t="s">
        <v>51</v>
      </c>
      <c r="J25" s="68">
        <v>0</v>
      </c>
      <c r="K25" s="41">
        <v>44363</v>
      </c>
      <c r="L25" s="69">
        <v>10000000</v>
      </c>
      <c r="M25" s="41"/>
      <c r="N25" s="70">
        <v>0</v>
      </c>
      <c r="O25" s="71">
        <f t="shared" si="4"/>
        <v>10000000</v>
      </c>
      <c r="P25" s="40">
        <v>0</v>
      </c>
      <c r="Q25" s="40">
        <v>0</v>
      </c>
      <c r="R25" s="40">
        <v>30638.9</v>
      </c>
      <c r="S25" s="40">
        <v>30638.9</v>
      </c>
      <c r="T25" s="72">
        <f t="shared" si="5"/>
        <v>0</v>
      </c>
    </row>
    <row r="26" spans="1:20" s="22" customFormat="1" ht="18.75" customHeight="1">
      <c r="A26" s="34" t="s">
        <v>26</v>
      </c>
      <c r="B26" s="24"/>
      <c r="C26" s="62" t="s">
        <v>27</v>
      </c>
      <c r="D26" s="62" t="s">
        <v>27</v>
      </c>
      <c r="E26" s="62" t="s">
        <v>27</v>
      </c>
      <c r="F26" s="61">
        <f>F23+F24+F25</f>
        <v>90000000</v>
      </c>
      <c r="G26" s="62" t="s">
        <v>27</v>
      </c>
      <c r="H26" s="62" t="s">
        <v>27</v>
      </c>
      <c r="I26" s="62" t="s">
        <v>27</v>
      </c>
      <c r="J26" s="61">
        <f>J23+J24+J25</f>
        <v>80000000</v>
      </c>
      <c r="K26" s="62" t="s">
        <v>27</v>
      </c>
      <c r="L26" s="61">
        <f>L23+L24+L25</f>
        <v>10000000</v>
      </c>
      <c r="M26" s="62" t="s">
        <v>27</v>
      </c>
      <c r="N26" s="61">
        <f>N23+N24+N25</f>
        <v>0</v>
      </c>
      <c r="O26" s="61">
        <f>O23+O24+O25</f>
        <v>90000000</v>
      </c>
      <c r="P26" s="61">
        <f>P23+P24+P25</f>
        <v>0</v>
      </c>
      <c r="Q26" s="61">
        <f>Q23+Q24+Q25</f>
        <v>0</v>
      </c>
      <c r="R26" s="61">
        <f>R23+R24+R25</f>
        <v>2782830.6799999997</v>
      </c>
      <c r="S26" s="61">
        <f>S23+S24+S25</f>
        <v>2782830.6799999997</v>
      </c>
      <c r="T26" s="61">
        <f>T23+T24</f>
        <v>0</v>
      </c>
    </row>
    <row r="27" spans="1:20" s="22" customFormat="1" ht="18.75" customHeight="1">
      <c r="A27" s="64" t="s">
        <v>52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1:20" s="22" customFormat="1" ht="18.75" customHeight="1">
      <c r="A28" s="23"/>
      <c r="B28" s="24"/>
      <c r="C28" s="25"/>
      <c r="D28" s="26"/>
      <c r="E28" s="27"/>
      <c r="F28" s="27"/>
      <c r="G28" s="28"/>
      <c r="H28" s="29"/>
      <c r="I28" s="30"/>
      <c r="J28" s="31"/>
      <c r="K28" s="30"/>
      <c r="L28" s="30"/>
      <c r="M28" s="30"/>
      <c r="N28" s="32"/>
      <c r="O28" s="30"/>
      <c r="P28" s="30"/>
      <c r="Q28" s="30"/>
      <c r="R28" s="30"/>
      <c r="S28" s="30"/>
      <c r="T28" s="33"/>
    </row>
    <row r="29" spans="1:20" s="22" customFormat="1" ht="18.75" customHeight="1">
      <c r="A29" s="34" t="s">
        <v>26</v>
      </c>
      <c r="B29" s="24"/>
      <c r="C29" s="26" t="s">
        <v>27</v>
      </c>
      <c r="D29" s="26" t="s">
        <v>27</v>
      </c>
      <c r="E29" s="26" t="s">
        <v>27</v>
      </c>
      <c r="F29" s="26"/>
      <c r="G29" s="26" t="s">
        <v>27</v>
      </c>
      <c r="H29" s="26" t="s">
        <v>27</v>
      </c>
      <c r="I29" s="26" t="s">
        <v>27</v>
      </c>
      <c r="J29" s="31"/>
      <c r="K29" s="26" t="s">
        <v>27</v>
      </c>
      <c r="L29" s="30"/>
      <c r="M29" s="26" t="s">
        <v>27</v>
      </c>
      <c r="N29" s="32"/>
      <c r="O29" s="30"/>
      <c r="P29" s="30"/>
      <c r="Q29" s="30"/>
      <c r="R29" s="30"/>
      <c r="S29" s="30"/>
      <c r="T29" s="33"/>
    </row>
    <row r="30" spans="1:20" s="22" customFormat="1" ht="31.5" customHeight="1">
      <c r="A30" s="64" t="s">
        <v>53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</row>
    <row r="31" spans="1:20" s="22" customFormat="1" ht="18.75" customHeight="1">
      <c r="A31" s="23"/>
      <c r="B31" s="24"/>
      <c r="C31" s="25"/>
      <c r="D31" s="26"/>
      <c r="E31" s="27"/>
      <c r="F31" s="27"/>
      <c r="G31" s="28"/>
      <c r="H31" s="29"/>
      <c r="I31" s="30"/>
      <c r="J31" s="31"/>
      <c r="K31" s="30"/>
      <c r="L31" s="30"/>
      <c r="M31" s="30"/>
      <c r="N31" s="32"/>
      <c r="O31" s="30"/>
      <c r="P31" s="30"/>
      <c r="Q31" s="30"/>
      <c r="R31" s="30"/>
      <c r="S31" s="30"/>
      <c r="T31" s="33"/>
    </row>
    <row r="32" spans="1:20" s="22" customFormat="1" ht="18.75" customHeight="1">
      <c r="A32" s="34" t="s">
        <v>26</v>
      </c>
      <c r="B32" s="24"/>
      <c r="C32" s="26" t="s">
        <v>27</v>
      </c>
      <c r="D32" s="26" t="s">
        <v>27</v>
      </c>
      <c r="E32" s="26"/>
      <c r="F32" s="26"/>
      <c r="G32" s="26" t="s">
        <v>27</v>
      </c>
      <c r="H32" s="26" t="s">
        <v>27</v>
      </c>
      <c r="I32" s="26" t="s">
        <v>27</v>
      </c>
      <c r="J32" s="31"/>
      <c r="K32" s="26" t="s">
        <v>27</v>
      </c>
      <c r="L32" s="30"/>
      <c r="M32" s="26" t="s">
        <v>27</v>
      </c>
      <c r="N32" s="32"/>
      <c r="O32" s="30"/>
      <c r="P32" s="30"/>
      <c r="Q32" s="30"/>
      <c r="R32" s="30"/>
      <c r="S32" s="30"/>
      <c r="T32" s="33"/>
    </row>
    <row r="33" spans="1:20" s="22" customFormat="1" ht="18.75" customHeight="1">
      <c r="A33" s="73" t="s">
        <v>54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</row>
    <row r="34" spans="1:20" s="77" customFormat="1" ht="21.75" customHeight="1">
      <c r="A34" s="74"/>
      <c r="B34" s="74"/>
      <c r="C34" s="14" t="s">
        <v>27</v>
      </c>
      <c r="D34" s="14" t="s">
        <v>27</v>
      </c>
      <c r="E34" s="14" t="s">
        <v>27</v>
      </c>
      <c r="F34" s="61">
        <f>F21+F26</f>
        <v>111823000</v>
      </c>
      <c r="G34" s="14" t="s">
        <v>27</v>
      </c>
      <c r="H34" s="14" t="s">
        <v>27</v>
      </c>
      <c r="I34" s="14" t="s">
        <v>27</v>
      </c>
      <c r="J34" s="61">
        <f>J21+J26</f>
        <v>107500000</v>
      </c>
      <c r="K34" s="14" t="s">
        <v>27</v>
      </c>
      <c r="L34" s="75">
        <f>L21+L26</f>
        <v>10000000</v>
      </c>
      <c r="M34" s="14" t="s">
        <v>27</v>
      </c>
      <c r="N34" s="61">
        <f>N21+N26</f>
        <v>5677000</v>
      </c>
      <c r="O34" s="61">
        <f>O21+O26</f>
        <v>111823000</v>
      </c>
      <c r="P34" s="76">
        <f>P21+P26</f>
        <v>0</v>
      </c>
      <c r="Q34" s="76">
        <f>Q21+Q26</f>
        <v>0</v>
      </c>
      <c r="R34" s="61">
        <f>R21+R26</f>
        <v>2838838.2699999996</v>
      </c>
      <c r="S34" s="61">
        <f>S21+S26</f>
        <v>2782830.6799999997</v>
      </c>
      <c r="T34" s="75">
        <f>T21+T26</f>
        <v>56007.59</v>
      </c>
    </row>
    <row r="35" spans="1:20" ht="21.75" customHeight="1">
      <c r="A35" s="78"/>
      <c r="B35" s="79"/>
      <c r="C35" s="79"/>
      <c r="D35" s="12"/>
      <c r="E35" s="12"/>
      <c r="F35" s="12"/>
      <c r="G35" s="80"/>
      <c r="H35" s="80"/>
      <c r="I35" s="81"/>
      <c r="J35" s="81"/>
      <c r="K35" s="82"/>
      <c r="L35" s="82"/>
      <c r="M35" s="82"/>
      <c r="N35" s="82"/>
      <c r="O35" s="81"/>
      <c r="P35" s="81"/>
      <c r="Q35" s="81"/>
      <c r="R35" s="81"/>
      <c r="S35" s="81"/>
      <c r="T35" s="81"/>
    </row>
    <row r="36" spans="1:20" ht="21.75" customHeight="1">
      <c r="A36" s="78"/>
      <c r="B36" s="79"/>
      <c r="C36" s="79"/>
      <c r="D36" s="12"/>
      <c r="E36" s="12"/>
      <c r="F36" s="12"/>
      <c r="G36" s="80"/>
      <c r="H36" s="80"/>
      <c r="I36" s="81"/>
      <c r="J36" s="81"/>
      <c r="K36" s="82"/>
      <c r="L36" s="82"/>
      <c r="M36" s="82"/>
      <c r="N36" s="82"/>
      <c r="O36" s="81"/>
      <c r="P36" s="81"/>
      <c r="Q36" s="81"/>
      <c r="R36" s="81"/>
      <c r="S36" s="81"/>
      <c r="T36" s="81"/>
    </row>
    <row r="37" spans="1:11" ht="12.75">
      <c r="A37" s="83" t="s">
        <v>55</v>
      </c>
      <c r="B37" s="84"/>
      <c r="C37" s="84"/>
      <c r="D37" s="85"/>
      <c r="E37" s="85"/>
      <c r="F37" s="85"/>
      <c r="G37" s="86"/>
      <c r="H37" s="86"/>
      <c r="J37" s="83"/>
      <c r="K37" s="83"/>
    </row>
    <row r="39" spans="1:11" ht="12.75">
      <c r="A39" s="83" t="s">
        <v>56</v>
      </c>
      <c r="B39" s="84"/>
      <c r="C39" s="84"/>
      <c r="D39" s="85"/>
      <c r="E39" s="85"/>
      <c r="F39" s="85"/>
      <c r="G39" s="86"/>
      <c r="H39" s="86"/>
      <c r="J39" s="83"/>
      <c r="K39" s="83"/>
    </row>
    <row r="41" spans="1:11" ht="12.75" customHeight="1">
      <c r="A41" s="83" t="s">
        <v>57</v>
      </c>
      <c r="B41" s="84"/>
      <c r="C41" s="84"/>
      <c r="D41" s="85"/>
      <c r="E41" s="85"/>
      <c r="F41" s="85"/>
      <c r="G41" s="4" t="s">
        <v>58</v>
      </c>
      <c r="H41" s="87" t="s">
        <v>59</v>
      </c>
      <c r="I41" s="87"/>
      <c r="J41" s="83"/>
      <c r="K41" s="83"/>
    </row>
    <row r="44" ht="12.75">
      <c r="A44" s="1" t="s">
        <v>60</v>
      </c>
    </row>
    <row r="45" spans="1:11" ht="12.75">
      <c r="A45" s="83"/>
      <c r="B45" s="84"/>
      <c r="C45" s="84"/>
      <c r="D45" s="85"/>
      <c r="E45" s="85"/>
      <c r="F45" s="85"/>
      <c r="G45" s="86"/>
      <c r="H45" s="86"/>
      <c r="J45" s="83"/>
      <c r="K45" s="83"/>
    </row>
    <row r="56" ht="16.5" customHeight="1"/>
    <row r="57" ht="30" customHeight="1">
      <c r="B57" s="88"/>
    </row>
  </sheetData>
  <sheetProtection selectLockedCells="1" selectUnlockedCells="1"/>
  <mergeCells count="29">
    <mergeCell ref="Q1:T2"/>
    <mergeCell ref="A4:T4"/>
    <mergeCell ref="F6:O7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P10"/>
    <mergeCell ref="Q10:Q11"/>
    <mergeCell ref="R10:R11"/>
    <mergeCell ref="S10:S11"/>
    <mergeCell ref="T10:T11"/>
    <mergeCell ref="A13:T13"/>
    <mergeCell ref="A16:T16"/>
    <mergeCell ref="A22:T22"/>
    <mergeCell ref="A27:T27"/>
    <mergeCell ref="A30:T30"/>
    <mergeCell ref="A33:T33"/>
    <mergeCell ref="H41:I41"/>
  </mergeCells>
  <printOptions horizontalCentered="1"/>
  <pageMargins left="0.5118055555555555" right="0.3541666666666667" top="0.7875" bottom="0.7479166666666667" header="0.5118055555555555" footer="0.5118055555555555"/>
  <pageSetup fitToHeight="1" fitToWidth="1" horizontalDpi="300" verticalDpi="300" orientation="landscape" paperSize="9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/>
  <cp:lastPrinted>2021-03-31T09:41:41Z</cp:lastPrinted>
  <dcterms:created xsi:type="dcterms:W3CDTF">2006-06-05T06:40:26Z</dcterms:created>
  <dcterms:modified xsi:type="dcterms:W3CDTF">2021-07-02T07:26:51Z</dcterms:modified>
  <cp:category/>
  <cp:version/>
  <cp:contentType/>
  <cp:contentStatus/>
  <cp:revision>25</cp:revision>
</cp:coreProperties>
</file>