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муниципалы" sheetId="1" r:id="rId1"/>
  </sheets>
  <definedNames/>
  <calcPr fullCalcOnLoad="1"/>
</workbook>
</file>

<file path=xl/sharedStrings.xml><?xml version="1.0" encoding="utf-8"?>
<sst xmlns="http://schemas.openxmlformats.org/spreadsheetml/2006/main" count="127" uniqueCount="82">
  <si>
    <t>Приложение к Постановлению Администрации Пряжинского национального муниципального района от 27 июня 2017 года № 346</t>
  </si>
  <si>
    <t>Муниципальная долговая книга Пряжинского национального муниципального района</t>
  </si>
  <si>
    <t>рублей</t>
  </si>
  <si>
    <t>№ п/п</t>
  </si>
  <si>
    <t xml:space="preserve"> № и дата документа</t>
  </si>
  <si>
    <t>Наименование кредитора (бенефициара), принципала</t>
  </si>
  <si>
    <t xml:space="preserve">Объем долгового обязательства </t>
  </si>
  <si>
    <t xml:space="preserve">Дата погашения долгового обязательства </t>
  </si>
  <si>
    <t>Форма обеспечения обязательства</t>
  </si>
  <si>
    <t>Процентная ставка</t>
  </si>
  <si>
    <t>Объем  долгового обязательства на начало  года</t>
  </si>
  <si>
    <t xml:space="preserve">Фактическая дата образования долгового обязательства </t>
  </si>
  <si>
    <t xml:space="preserve">Сумма образования  долгового обязательства </t>
  </si>
  <si>
    <t xml:space="preserve">Фактическая дата погашения долгового обязательства </t>
  </si>
  <si>
    <t>Сумма погашения  долгового обязательства</t>
  </si>
  <si>
    <t>Объем муниципального  долга  на 1 число месяца</t>
  </si>
  <si>
    <t>Остаток долга по процентам на начало года</t>
  </si>
  <si>
    <t>Сумма начисленных процентов с начала года</t>
  </si>
  <si>
    <t>Сумма уплаченных процентов с начала года</t>
  </si>
  <si>
    <t>Объем  долга по процентам на 1 число месяца</t>
  </si>
  <si>
    <t>Всего</t>
  </si>
  <si>
    <t>в том числе,объем  просроченной задолженности</t>
  </si>
  <si>
    <t xml:space="preserve"> I.   Муниципальные ценные бумаги </t>
  </si>
  <si>
    <t>Итого по разделу</t>
  </si>
  <si>
    <t xml:space="preserve"> II. Бюджетные кредиты, привлеченные в местный бюджет от других бюджетов бюджетной системы Российской Федерации</t>
  </si>
  <si>
    <t>1.</t>
  </si>
  <si>
    <t>Министерство финансов Республики Карелия</t>
  </si>
  <si>
    <t>Казна муниципального образования</t>
  </si>
  <si>
    <t>1/3 действующей ставки рефинансирования, с 24.06.2016г. - 0,1% годовых</t>
  </si>
  <si>
    <t>-</t>
  </si>
  <si>
    <t>2.</t>
  </si>
  <si>
    <t>Договор № 12-2/14 от 27.01.2014г.; Соглашение о реструкторизации обязательств № 12-2/14р от 24.06.2016г.</t>
  </si>
  <si>
    <t>18.12.2020г.</t>
  </si>
  <si>
    <t>28.01.2014г.</t>
  </si>
  <si>
    <t>3.</t>
  </si>
  <si>
    <t>Договор № 12-3/14 от 25.12.2014г.; Соглашение о реструкторизации обязательств № 12-3/14р от 24.03.2016г., № 12-1/17р от 23.01.2017г.</t>
  </si>
  <si>
    <t>25.12.2017г.</t>
  </si>
  <si>
    <t>1/3 действующей ставки рефинансирования</t>
  </si>
  <si>
    <t>25.12.2014г.</t>
  </si>
  <si>
    <t>Соглашение № 12-3/14р от 24.06.2016г.(к договору № 12-3/14 от 25.12.2014г.)</t>
  </si>
  <si>
    <t>0,1% годовых</t>
  </si>
  <si>
    <t>4.</t>
  </si>
  <si>
    <t>5.</t>
  </si>
  <si>
    <t>6.</t>
  </si>
  <si>
    <t>Договор № 12-3/15 от 27.08.2015г.;Соглашения  о реструктуризации обязательств №12-3/15р  от 18.09.2015г., 12-1/17р от 23.01.2017г.</t>
  </si>
  <si>
    <t>25.08.2017г.</t>
  </si>
  <si>
    <t>27.08.2015г.</t>
  </si>
  <si>
    <t>23.01.2017г.</t>
  </si>
  <si>
    <t>7.</t>
  </si>
  <si>
    <t>Соглашение о реструктуризации № 12-1/17р. 23.01.2017г.</t>
  </si>
  <si>
    <t>15.12.2021г.</t>
  </si>
  <si>
    <t>Договор № 12-1/17 от 11.08.2017г., № 12-1/18р от 16.02.18г.</t>
  </si>
  <si>
    <t>25.07.2020г.</t>
  </si>
  <si>
    <t>14.08.2017г.</t>
  </si>
  <si>
    <t>Договор № 12-1/18 от 10.09.2018г.</t>
  </si>
  <si>
    <t>25.07.2021г.</t>
  </si>
  <si>
    <t>Соглашение о реструктуризации № 12-1/19р от 22.02.2019г.</t>
  </si>
  <si>
    <t>12.2020г.</t>
  </si>
  <si>
    <t>22.02.2019г.</t>
  </si>
  <si>
    <t>Договор № 12-1/19 от 26.03.2019г.</t>
  </si>
  <si>
    <t>25.12.2021г.</t>
  </si>
  <si>
    <t>27.03.2019г.</t>
  </si>
  <si>
    <t xml:space="preserve"> III. Кредиты, полученные муниципальным образованием  от кредитных организаций</t>
  </si>
  <si>
    <t>ПАО "Сбербанк России"</t>
  </si>
  <si>
    <t>Муниципальный контракт № 16аэф-19 от 03.09.2019г.</t>
  </si>
  <si>
    <t>ПАО "Совкомбанк"</t>
  </si>
  <si>
    <t>01.10.2021г.</t>
  </si>
  <si>
    <t>9,0016 % годовых</t>
  </si>
  <si>
    <t>04.09.2019г.</t>
  </si>
  <si>
    <t xml:space="preserve"> IV.Муниципальные  гарантии </t>
  </si>
  <si>
    <t>Итого муниципальный долг</t>
  </si>
  <si>
    <t>Глава Администрации Пряжинского национального муниципального района                                                       / О.М.Гаврош/</t>
  </si>
  <si>
    <t>тел.(881456)31345</t>
  </si>
  <si>
    <t>Исполнитель                                             /Н.В.Шишкина/</t>
  </si>
  <si>
    <t>И.о. руководителя финансового органа                                                                                                      /В.А.Калиниченко/</t>
  </si>
  <si>
    <t>8,6015% годовых</t>
  </si>
  <si>
    <t>12.11.2021г.</t>
  </si>
  <si>
    <t>21.12.2021г</t>
  </si>
  <si>
    <t>9,7% годовых</t>
  </si>
  <si>
    <t>по состоянию на 1 февраля 2020 года</t>
  </si>
  <si>
    <t>Муниципальный контракт № 18аэф-19 от 08.11.2019г.</t>
  </si>
  <si>
    <t>Муниципальный контракт №20аэф-19 от 16.12.2019г.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</si>
</sst>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.0_р_._-;\-* #,##0.0_р_._-;_-* \-?_р_._-;_-@_-"/>
    <numFmt numFmtId="175" formatCode="_-* #,##0.00_р_._-;\-* #,##0.00_р_._-;_-* \-?_р_._-;_-@_-"/>
    <numFmt numFmtId="176" formatCode="[$-FC19]d\ mmmm\ yyyy\ &quot;г.&quot;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u val="single"/>
      <sz val="10"/>
      <name val="Times New Roman Cyr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21" fillId="0" borderId="13" xfId="0" applyNumberFormat="1" applyFont="1" applyBorder="1" applyAlignment="1">
      <alignment horizontal="center" vertical="center"/>
    </xf>
    <xf numFmtId="172" fontId="21" fillId="0" borderId="14" xfId="0" applyNumberFormat="1" applyFont="1" applyBorder="1" applyAlignment="1">
      <alignment horizontal="center" vertical="center"/>
    </xf>
    <xf numFmtId="172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173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173" fontId="26" fillId="0" borderId="10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174" fontId="26" fillId="0" borderId="13" xfId="0" applyNumberFormat="1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174" fontId="26" fillId="0" borderId="10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/>
    </xf>
    <xf numFmtId="14" fontId="26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5" fontId="27" fillId="0" borderId="10" xfId="0" applyNumberFormat="1" applyFont="1" applyBorder="1" applyAlignment="1">
      <alignment horizontal="center" vertical="center"/>
    </xf>
    <xf numFmtId="174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14" fontId="28" fillId="0" borderId="13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172" fontId="28" fillId="0" borderId="10" xfId="0" applyNumberFormat="1" applyFont="1" applyBorder="1" applyAlignment="1">
      <alignment horizontal="center" vertical="center"/>
    </xf>
    <xf numFmtId="173" fontId="28" fillId="0" borderId="13" xfId="0" applyNumberFormat="1" applyFont="1" applyBorder="1" applyAlignment="1">
      <alignment horizontal="center" vertical="center"/>
    </xf>
    <xf numFmtId="173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173" fontId="28" fillId="0" borderId="14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73" fontId="27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3" fontId="27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172" fontId="20" fillId="0" borderId="0" xfId="0" applyNumberFormat="1" applyFont="1" applyBorder="1" applyAlignment="1">
      <alignment/>
    </xf>
    <xf numFmtId="172" fontId="20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wrapText="1"/>
    </xf>
    <xf numFmtId="0" fontId="19" fillId="0" borderId="0" xfId="0" applyFont="1" applyAlignment="1">
      <alignment horizontal="center"/>
    </xf>
    <xf numFmtId="14" fontId="28" fillId="0" borderId="10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vertical="center" wrapText="1"/>
    </xf>
    <xf numFmtId="0" fontId="27" fillId="0" borderId="17" xfId="0" applyFont="1" applyBorder="1" applyAlignment="1">
      <alignment/>
    </xf>
    <xf numFmtId="0" fontId="21" fillId="0" borderId="16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125" zoomScaleNormal="140" zoomScaleSheetLayoutView="125" zoomScalePageLayoutView="0" workbookViewId="0" topLeftCell="A8">
      <pane ySplit="4" topLeftCell="A24" activePane="bottomLeft" state="frozen"/>
      <selection pane="topLeft" activeCell="A8" sqref="A8"/>
      <selection pane="bottomLeft" activeCell="B24" sqref="B24"/>
    </sheetView>
  </sheetViews>
  <sheetFormatPr defaultColWidth="9.125" defaultRowHeight="12.75"/>
  <cols>
    <col min="1" max="1" width="8.50390625" style="1" customWidth="1"/>
    <col min="2" max="2" width="13.50390625" style="2" customWidth="1"/>
    <col min="3" max="3" width="10.50390625" style="2" customWidth="1"/>
    <col min="4" max="4" width="15.375" style="3" customWidth="1"/>
    <col min="5" max="5" width="10.00390625" style="4" customWidth="1"/>
    <col min="6" max="6" width="10.50390625" style="4" customWidth="1"/>
    <col min="7" max="7" width="10.125" style="1" customWidth="1"/>
    <col min="8" max="8" width="13.375" style="1" customWidth="1"/>
    <col min="9" max="9" width="11.625" style="1" customWidth="1"/>
    <col min="10" max="10" width="12.50390625" style="1" customWidth="1"/>
    <col min="11" max="11" width="10.875" style="1" customWidth="1"/>
    <col min="12" max="12" width="13.50390625" style="1" customWidth="1"/>
    <col min="13" max="13" width="13.875" style="1" customWidth="1"/>
    <col min="14" max="14" width="11.00390625" style="1" customWidth="1"/>
    <col min="15" max="15" width="12.00390625" style="1" customWidth="1"/>
    <col min="16" max="17" width="12.625" style="1" customWidth="1"/>
    <col min="18" max="18" width="11.625" style="1" customWidth="1"/>
    <col min="19" max="16384" width="9.125" style="1" customWidth="1"/>
  </cols>
  <sheetData>
    <row r="1" spans="15:18" ht="12.75" customHeight="1">
      <c r="O1" s="89" t="s">
        <v>0</v>
      </c>
      <c r="P1" s="89"/>
      <c r="Q1" s="89"/>
      <c r="R1" s="89"/>
    </row>
    <row r="2" spans="15:18" ht="25.5" customHeight="1">
      <c r="O2" s="89"/>
      <c r="P2" s="89"/>
      <c r="Q2" s="89"/>
      <c r="R2" s="89"/>
    </row>
    <row r="3" spans="1:18" ht="21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2:18" ht="13.5"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4:18" ht="11.25" customHeight="1">
      <c r="D5" s="2"/>
      <c r="E5" s="7"/>
      <c r="F5" s="8"/>
      <c r="G5" s="91" t="s">
        <v>79</v>
      </c>
      <c r="H5" s="91"/>
      <c r="I5" s="91"/>
      <c r="J5" s="91"/>
      <c r="K5" s="91"/>
      <c r="L5" s="91"/>
      <c r="M5" s="8"/>
      <c r="N5" s="8"/>
      <c r="O5" s="8"/>
      <c r="P5" s="8"/>
      <c r="Q5" s="8"/>
      <c r="R5" s="9" t="s">
        <v>2</v>
      </c>
    </row>
    <row r="6" spans="5:6" ht="3" customHeight="1">
      <c r="E6" s="10"/>
      <c r="F6" s="10"/>
    </row>
    <row r="7" spans="5:14" ht="7.5" customHeight="1">
      <c r="E7" s="92"/>
      <c r="F7" s="92"/>
      <c r="G7" s="92"/>
      <c r="H7" s="92"/>
      <c r="I7" s="92"/>
      <c r="J7" s="92"/>
      <c r="K7" s="92"/>
      <c r="L7" s="92"/>
      <c r="M7" s="11"/>
      <c r="N7" s="11"/>
    </row>
    <row r="8" ht="5.25" customHeight="1"/>
    <row r="9" ht="15" customHeight="1"/>
    <row r="10" spans="1:18" ht="36.75" customHeight="1">
      <c r="A10" s="86" t="s">
        <v>3</v>
      </c>
      <c r="B10" s="86" t="s">
        <v>4</v>
      </c>
      <c r="C10" s="86" t="s">
        <v>5</v>
      </c>
      <c r="D10" s="86" t="s">
        <v>6</v>
      </c>
      <c r="E10" s="86" t="s">
        <v>7</v>
      </c>
      <c r="F10" s="86" t="s">
        <v>8</v>
      </c>
      <c r="G10" s="86" t="s">
        <v>9</v>
      </c>
      <c r="H10" s="86" t="s">
        <v>10</v>
      </c>
      <c r="I10" s="86" t="s">
        <v>11</v>
      </c>
      <c r="J10" s="86" t="s">
        <v>12</v>
      </c>
      <c r="K10" s="86" t="s">
        <v>13</v>
      </c>
      <c r="L10" s="86" t="s">
        <v>14</v>
      </c>
      <c r="M10" s="88" t="s">
        <v>15</v>
      </c>
      <c r="N10" s="88"/>
      <c r="O10" s="86" t="s">
        <v>16</v>
      </c>
      <c r="P10" s="86" t="s">
        <v>17</v>
      </c>
      <c r="Q10" s="86" t="s">
        <v>18</v>
      </c>
      <c r="R10" s="86" t="s">
        <v>19</v>
      </c>
    </row>
    <row r="11" spans="1:18" s="14" customFormat="1" ht="94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3" t="s">
        <v>20</v>
      </c>
      <c r="N11" s="13" t="s">
        <v>21</v>
      </c>
      <c r="O11" s="86"/>
      <c r="P11" s="86"/>
      <c r="Q11" s="86"/>
      <c r="R11" s="86"/>
    </row>
    <row r="12" spans="1:18" s="17" customFormat="1" ht="10.5" customHeight="1">
      <c r="A12" s="15">
        <v>1</v>
      </c>
      <c r="B12" s="12">
        <v>2</v>
      </c>
      <c r="C12" s="16">
        <v>3</v>
      </c>
      <c r="D12" s="12">
        <v>4</v>
      </c>
      <c r="E12" s="16">
        <v>5</v>
      </c>
      <c r="F12" s="12">
        <v>6</v>
      </c>
      <c r="G12" s="15">
        <v>7</v>
      </c>
      <c r="H12" s="12">
        <v>8</v>
      </c>
      <c r="I12" s="16">
        <v>9</v>
      </c>
      <c r="J12" s="12">
        <v>10</v>
      </c>
      <c r="K12" s="16">
        <v>11</v>
      </c>
      <c r="L12" s="12">
        <v>12</v>
      </c>
      <c r="M12" s="16">
        <v>13</v>
      </c>
      <c r="N12" s="12">
        <v>14</v>
      </c>
      <c r="O12" s="16">
        <v>15</v>
      </c>
      <c r="P12" s="12">
        <v>16</v>
      </c>
      <c r="Q12" s="16">
        <v>17</v>
      </c>
      <c r="R12" s="12">
        <v>18</v>
      </c>
    </row>
    <row r="13" spans="1:18" s="6" customFormat="1" ht="25.5" customHeight="1">
      <c r="A13" s="87" t="s">
        <v>22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s="6" customFormat="1" ht="18.75" customHeight="1">
      <c r="A14" s="18"/>
      <c r="B14" s="19"/>
      <c r="C14" s="20"/>
      <c r="D14" s="21"/>
      <c r="E14" s="22"/>
      <c r="F14" s="23"/>
      <c r="G14" s="24"/>
      <c r="H14" s="25"/>
      <c r="I14" s="24"/>
      <c r="J14" s="24"/>
      <c r="K14" s="24"/>
      <c r="L14" s="26"/>
      <c r="M14" s="24"/>
      <c r="N14" s="24"/>
      <c r="O14" s="24"/>
      <c r="P14" s="24"/>
      <c r="Q14" s="24"/>
      <c r="R14" s="27"/>
    </row>
    <row r="15" spans="1:18" s="6" customFormat="1" ht="18.75" customHeight="1">
      <c r="A15" s="28" t="s">
        <v>23</v>
      </c>
      <c r="B15" s="19"/>
      <c r="C15" s="20"/>
      <c r="D15" s="21"/>
      <c r="E15" s="22"/>
      <c r="F15" s="23"/>
      <c r="G15" s="24"/>
      <c r="H15" s="25"/>
      <c r="I15" s="24"/>
      <c r="J15" s="24"/>
      <c r="K15" s="24"/>
      <c r="L15" s="26"/>
      <c r="M15" s="24"/>
      <c r="N15" s="24"/>
      <c r="O15" s="24"/>
      <c r="P15" s="24"/>
      <c r="Q15" s="24"/>
      <c r="R15" s="27"/>
    </row>
    <row r="16" spans="1:18" s="6" customFormat="1" ht="32.25" customHeight="1">
      <c r="A16" s="84" t="s">
        <v>24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spans="1:18" s="6" customFormat="1" ht="60" customHeight="1">
      <c r="A17" s="34" t="s">
        <v>25</v>
      </c>
      <c r="B17" s="29" t="s">
        <v>31</v>
      </c>
      <c r="C17" s="29" t="s">
        <v>26</v>
      </c>
      <c r="D17" s="32">
        <v>15000000</v>
      </c>
      <c r="E17" s="31" t="s">
        <v>32</v>
      </c>
      <c r="F17" s="29" t="s">
        <v>27</v>
      </c>
      <c r="G17" s="29" t="s">
        <v>28</v>
      </c>
      <c r="H17" s="32">
        <v>4375000</v>
      </c>
      <c r="I17" s="31" t="s">
        <v>33</v>
      </c>
      <c r="J17" s="32">
        <v>0</v>
      </c>
      <c r="K17" s="33" t="s">
        <v>29</v>
      </c>
      <c r="L17" s="32">
        <v>365000</v>
      </c>
      <c r="M17" s="32">
        <f>H17-L17</f>
        <v>4010000</v>
      </c>
      <c r="N17" s="32">
        <v>0</v>
      </c>
      <c r="O17" s="32">
        <v>0</v>
      </c>
      <c r="P17" s="32">
        <v>0</v>
      </c>
      <c r="Q17" s="32">
        <v>0</v>
      </c>
      <c r="R17" s="32">
        <f aca="true" t="shared" si="0" ref="R17:R24">O17+P17-Q17</f>
        <v>0</v>
      </c>
    </row>
    <row r="18" spans="1:18" s="6" customFormat="1" ht="79.5" customHeight="1" hidden="1">
      <c r="A18" s="34" t="s">
        <v>34</v>
      </c>
      <c r="B18" s="29" t="s">
        <v>35</v>
      </c>
      <c r="C18" s="29" t="s">
        <v>26</v>
      </c>
      <c r="D18" s="32">
        <v>7000000</v>
      </c>
      <c r="E18" s="31" t="s">
        <v>36</v>
      </c>
      <c r="F18" s="29" t="s">
        <v>27</v>
      </c>
      <c r="G18" s="29" t="s">
        <v>37</v>
      </c>
      <c r="H18" s="32"/>
      <c r="I18" s="31" t="s">
        <v>38</v>
      </c>
      <c r="J18" s="30">
        <v>0</v>
      </c>
      <c r="K18" s="35"/>
      <c r="L18" s="32"/>
      <c r="M18" s="32">
        <f>H18+J18-L18</f>
        <v>0</v>
      </c>
      <c r="N18" s="32">
        <v>0</v>
      </c>
      <c r="O18" s="32">
        <v>0</v>
      </c>
      <c r="P18" s="32">
        <v>0</v>
      </c>
      <c r="Q18" s="32">
        <v>0</v>
      </c>
      <c r="R18" s="32">
        <f t="shared" si="0"/>
        <v>0</v>
      </c>
    </row>
    <row r="19" spans="1:18" s="6" customFormat="1" ht="79.5" customHeight="1">
      <c r="A19" s="34" t="s">
        <v>30</v>
      </c>
      <c r="B19" s="29" t="s">
        <v>39</v>
      </c>
      <c r="C19" s="29" t="s">
        <v>26</v>
      </c>
      <c r="D19" s="32">
        <v>1358000</v>
      </c>
      <c r="E19" s="31" t="s">
        <v>32</v>
      </c>
      <c r="F19" s="29" t="s">
        <v>27</v>
      </c>
      <c r="G19" s="29" t="s">
        <v>40</v>
      </c>
      <c r="H19" s="32">
        <v>1358000</v>
      </c>
      <c r="I19" s="31"/>
      <c r="J19" s="30"/>
      <c r="K19" s="35" t="s">
        <v>29</v>
      </c>
      <c r="L19" s="32">
        <v>110000</v>
      </c>
      <c r="M19" s="32">
        <f>H19-L19</f>
        <v>1248000</v>
      </c>
      <c r="N19" s="32"/>
      <c r="O19" s="32">
        <v>0</v>
      </c>
      <c r="P19" s="32">
        <v>0</v>
      </c>
      <c r="Q19" s="32">
        <v>0</v>
      </c>
      <c r="R19" s="32">
        <f t="shared" si="0"/>
        <v>0</v>
      </c>
    </row>
    <row r="20" spans="1:18" s="6" customFormat="1" ht="61.5" customHeight="1" hidden="1">
      <c r="A20" s="34" t="s">
        <v>43</v>
      </c>
      <c r="B20" s="29" t="s">
        <v>44</v>
      </c>
      <c r="C20" s="29" t="s">
        <v>26</v>
      </c>
      <c r="D20" s="32">
        <v>3000000</v>
      </c>
      <c r="E20" s="31" t="s">
        <v>45</v>
      </c>
      <c r="F20" s="29" t="s">
        <v>27</v>
      </c>
      <c r="G20" s="29" t="s">
        <v>37</v>
      </c>
      <c r="H20" s="32">
        <v>0</v>
      </c>
      <c r="I20" s="31" t="s">
        <v>46</v>
      </c>
      <c r="J20" s="32">
        <v>0</v>
      </c>
      <c r="K20" s="33" t="s">
        <v>47</v>
      </c>
      <c r="L20" s="32">
        <v>0</v>
      </c>
      <c r="M20" s="32">
        <f aca="true" t="shared" si="1" ref="M20:M25">H20+J20-L20</f>
        <v>0</v>
      </c>
      <c r="N20" s="32">
        <v>0</v>
      </c>
      <c r="O20" s="32">
        <v>0</v>
      </c>
      <c r="P20" s="32">
        <v>0</v>
      </c>
      <c r="Q20" s="32">
        <v>0</v>
      </c>
      <c r="R20" s="32">
        <f t="shared" si="0"/>
        <v>0</v>
      </c>
    </row>
    <row r="21" spans="1:18" s="6" customFormat="1" ht="80.25" customHeight="1">
      <c r="A21" s="45" t="s">
        <v>34</v>
      </c>
      <c r="B21" s="36" t="s">
        <v>49</v>
      </c>
      <c r="C21" s="37" t="s">
        <v>26</v>
      </c>
      <c r="D21" s="38">
        <v>23284500</v>
      </c>
      <c r="E21" s="39" t="s">
        <v>50</v>
      </c>
      <c r="F21" s="29" t="s">
        <v>27</v>
      </c>
      <c r="G21" s="40" t="s">
        <v>40</v>
      </c>
      <c r="H21" s="41">
        <v>10000000</v>
      </c>
      <c r="I21" s="42" t="s">
        <v>47</v>
      </c>
      <c r="J21" s="43">
        <v>0</v>
      </c>
      <c r="K21" s="33" t="s">
        <v>29</v>
      </c>
      <c r="L21" s="44"/>
      <c r="M21" s="32">
        <f t="shared" si="1"/>
        <v>10000000</v>
      </c>
      <c r="N21" s="32"/>
      <c r="O21" s="32">
        <v>0</v>
      </c>
      <c r="P21" s="32">
        <v>0</v>
      </c>
      <c r="Q21" s="32">
        <v>0</v>
      </c>
      <c r="R21" s="32">
        <f t="shared" si="0"/>
        <v>0</v>
      </c>
    </row>
    <row r="22" spans="1:18" s="6" customFormat="1" ht="80.25" customHeight="1">
      <c r="A22" s="45" t="s">
        <v>41</v>
      </c>
      <c r="B22" s="36" t="s">
        <v>51</v>
      </c>
      <c r="C22" s="37" t="s">
        <v>26</v>
      </c>
      <c r="D22" s="38">
        <v>1600000</v>
      </c>
      <c r="E22" s="39" t="s">
        <v>52</v>
      </c>
      <c r="F22" s="29" t="s">
        <v>27</v>
      </c>
      <c r="G22" s="40" t="s">
        <v>37</v>
      </c>
      <c r="H22" s="41">
        <v>373100</v>
      </c>
      <c r="I22" s="42" t="s">
        <v>53</v>
      </c>
      <c r="J22" s="43"/>
      <c r="K22" s="33" t="s">
        <v>29</v>
      </c>
      <c r="L22" s="44">
        <v>53300</v>
      </c>
      <c r="M22" s="32">
        <f t="shared" si="1"/>
        <v>319800</v>
      </c>
      <c r="N22" s="32">
        <v>0</v>
      </c>
      <c r="O22" s="32">
        <v>0</v>
      </c>
      <c r="P22" s="32">
        <v>0</v>
      </c>
      <c r="Q22" s="32">
        <v>0</v>
      </c>
      <c r="R22" s="32">
        <f t="shared" si="0"/>
        <v>0</v>
      </c>
    </row>
    <row r="23" spans="1:18" s="6" customFormat="1" ht="80.25" customHeight="1">
      <c r="A23" s="45" t="s">
        <v>42</v>
      </c>
      <c r="B23" s="36" t="s">
        <v>54</v>
      </c>
      <c r="C23" s="37" t="s">
        <v>26</v>
      </c>
      <c r="D23" s="38">
        <v>3000000</v>
      </c>
      <c r="E23" s="39" t="s">
        <v>55</v>
      </c>
      <c r="F23" s="29" t="s">
        <v>27</v>
      </c>
      <c r="G23" s="40" t="s">
        <v>37</v>
      </c>
      <c r="H23" s="41">
        <v>1900000</v>
      </c>
      <c r="I23" s="46">
        <v>43360</v>
      </c>
      <c r="J23" s="43"/>
      <c r="K23" s="33"/>
      <c r="L23" s="44">
        <v>100000</v>
      </c>
      <c r="M23" s="32">
        <f t="shared" si="1"/>
        <v>1800000</v>
      </c>
      <c r="N23" s="32"/>
      <c r="O23" s="32"/>
      <c r="P23" s="32">
        <v>62.5</v>
      </c>
      <c r="Q23" s="32">
        <v>62.5</v>
      </c>
      <c r="R23" s="32">
        <f t="shared" si="0"/>
        <v>0</v>
      </c>
    </row>
    <row r="24" spans="1:18" s="6" customFormat="1" ht="80.25" customHeight="1">
      <c r="A24" s="45" t="s">
        <v>43</v>
      </c>
      <c r="B24" s="36" t="s">
        <v>56</v>
      </c>
      <c r="C24" s="37" t="s">
        <v>26</v>
      </c>
      <c r="D24" s="38">
        <v>6275000</v>
      </c>
      <c r="E24" s="39" t="s">
        <v>57</v>
      </c>
      <c r="F24" s="29" t="s">
        <v>27</v>
      </c>
      <c r="G24" s="40" t="s">
        <v>40</v>
      </c>
      <c r="H24" s="41">
        <v>6275000</v>
      </c>
      <c r="I24" s="46" t="s">
        <v>58</v>
      </c>
      <c r="J24" s="43"/>
      <c r="K24" s="33"/>
      <c r="L24" s="44">
        <v>0</v>
      </c>
      <c r="M24" s="32">
        <f t="shared" si="1"/>
        <v>6275000</v>
      </c>
      <c r="N24" s="32"/>
      <c r="O24" s="32"/>
      <c r="P24" s="32">
        <v>0</v>
      </c>
      <c r="Q24" s="32">
        <v>0</v>
      </c>
      <c r="R24" s="32">
        <f t="shared" si="0"/>
        <v>0</v>
      </c>
    </row>
    <row r="25" spans="1:18" s="6" customFormat="1" ht="80.25" customHeight="1">
      <c r="A25" s="45" t="s">
        <v>48</v>
      </c>
      <c r="B25" s="36" t="s">
        <v>59</v>
      </c>
      <c r="C25" s="37" t="s">
        <v>26</v>
      </c>
      <c r="D25" s="38">
        <v>21800000</v>
      </c>
      <c r="E25" s="39" t="s">
        <v>60</v>
      </c>
      <c r="F25" s="29" t="s">
        <v>27</v>
      </c>
      <c r="G25" s="40" t="s">
        <v>37</v>
      </c>
      <c r="H25" s="41">
        <v>21800000</v>
      </c>
      <c r="I25" s="46" t="s">
        <v>61</v>
      </c>
      <c r="J25" s="43"/>
      <c r="K25" s="33"/>
      <c r="L25" s="44">
        <v>0</v>
      </c>
      <c r="M25" s="32">
        <f t="shared" si="1"/>
        <v>21800000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</row>
    <row r="26" spans="1:18" s="6" customFormat="1" ht="18.75" customHeight="1">
      <c r="A26" s="28" t="s">
        <v>23</v>
      </c>
      <c r="B26" s="19"/>
      <c r="C26" s="47"/>
      <c r="D26" s="48"/>
      <c r="E26" s="22"/>
      <c r="F26" s="23"/>
      <c r="G26" s="24"/>
      <c r="H26" s="49">
        <f>SUM(H17:H25)</f>
        <v>46081100</v>
      </c>
      <c r="I26" s="24"/>
      <c r="J26" s="49">
        <f>SUM(J17:J25)</f>
        <v>0</v>
      </c>
      <c r="K26" s="24"/>
      <c r="L26" s="49">
        <f>SUM(L17:L25)</f>
        <v>628300</v>
      </c>
      <c r="M26" s="49">
        <f>SUM(M17:M25)</f>
        <v>45452800</v>
      </c>
      <c r="N26" s="50">
        <v>0</v>
      </c>
      <c r="O26" s="49">
        <f>SUM(O17:O23)</f>
        <v>0</v>
      </c>
      <c r="P26" s="49">
        <f>SUM(P17:P25)</f>
        <v>62.5</v>
      </c>
      <c r="Q26" s="49">
        <f>SUM(Q17:Q25)</f>
        <v>62.5</v>
      </c>
      <c r="R26" s="49">
        <f>SUM(R17:R23)</f>
        <v>0</v>
      </c>
    </row>
    <row r="27" spans="1:18" s="6" customFormat="1" ht="31.5" customHeight="1">
      <c r="A27" s="84" t="s">
        <v>62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6" customFormat="1" ht="24.75" customHeight="1">
      <c r="A28" s="45" t="s">
        <v>25</v>
      </c>
      <c r="B28" s="51" t="s">
        <v>64</v>
      </c>
      <c r="C28" s="52" t="s">
        <v>65</v>
      </c>
      <c r="D28" s="53">
        <v>20000000</v>
      </c>
      <c r="E28" s="54" t="s">
        <v>66</v>
      </c>
      <c r="F28" s="55" t="s">
        <v>27</v>
      </c>
      <c r="G28" s="56" t="s">
        <v>67</v>
      </c>
      <c r="H28" s="57">
        <v>20000000</v>
      </c>
      <c r="I28" s="56" t="s">
        <v>68</v>
      </c>
      <c r="J28" s="57"/>
      <c r="K28" s="59"/>
      <c r="L28" s="60">
        <v>0</v>
      </c>
      <c r="M28" s="58">
        <f>H28+J28-L28</f>
        <v>20000000</v>
      </c>
      <c r="N28" s="58">
        <v>0</v>
      </c>
      <c r="O28" s="58">
        <v>0</v>
      </c>
      <c r="P28" s="58">
        <v>152486.12</v>
      </c>
      <c r="Q28" s="58">
        <v>152486.12</v>
      </c>
      <c r="R28" s="58">
        <f>O28+P28-Q28</f>
        <v>0</v>
      </c>
    </row>
    <row r="29" spans="1:18" s="6" customFormat="1" ht="24.75" customHeight="1">
      <c r="A29" s="45" t="s">
        <v>30</v>
      </c>
      <c r="B29" s="51" t="s">
        <v>80</v>
      </c>
      <c r="C29" s="52" t="s">
        <v>63</v>
      </c>
      <c r="D29" s="53">
        <v>35000000</v>
      </c>
      <c r="E29" s="54" t="s">
        <v>76</v>
      </c>
      <c r="F29" s="55" t="s">
        <v>27</v>
      </c>
      <c r="G29" s="56" t="s">
        <v>75</v>
      </c>
      <c r="H29" s="57">
        <v>35000000</v>
      </c>
      <c r="I29" s="79">
        <v>43782</v>
      </c>
      <c r="J29" s="57"/>
      <c r="K29" s="59"/>
      <c r="L29" s="60">
        <v>0</v>
      </c>
      <c r="M29" s="58">
        <f>H29+J29-L29</f>
        <v>35000000</v>
      </c>
      <c r="N29" s="58">
        <v>0</v>
      </c>
      <c r="O29" s="58">
        <v>0</v>
      </c>
      <c r="P29" s="58">
        <v>254989.82</v>
      </c>
      <c r="Q29" s="58">
        <v>254989.82</v>
      </c>
      <c r="R29" s="58">
        <f>O29+P29-Q29</f>
        <v>0</v>
      </c>
    </row>
    <row r="30" spans="1:18" s="6" customFormat="1" ht="24.75" customHeight="1">
      <c r="A30" s="81" t="s">
        <v>34</v>
      </c>
      <c r="B30" s="80" t="s">
        <v>81</v>
      </c>
      <c r="C30" s="52" t="s">
        <v>65</v>
      </c>
      <c r="D30" s="53">
        <v>15000000</v>
      </c>
      <c r="E30" s="54" t="s">
        <v>77</v>
      </c>
      <c r="F30" s="55" t="s">
        <v>27</v>
      </c>
      <c r="G30" s="56" t="s">
        <v>78</v>
      </c>
      <c r="H30" s="57">
        <v>15000000</v>
      </c>
      <c r="I30" s="79">
        <v>43819</v>
      </c>
      <c r="J30" s="57"/>
      <c r="K30" s="59"/>
      <c r="L30" s="60">
        <v>0</v>
      </c>
      <c r="M30" s="58">
        <f>H30+J30-L30</f>
        <v>15000000</v>
      </c>
      <c r="N30" s="58">
        <v>0</v>
      </c>
      <c r="O30" s="58">
        <v>0</v>
      </c>
      <c r="P30" s="58">
        <v>123237.7</v>
      </c>
      <c r="Q30" s="58">
        <v>123237.7</v>
      </c>
      <c r="R30" s="58">
        <f>O30+P30-Q30</f>
        <v>0</v>
      </c>
    </row>
    <row r="31" spans="1:18" s="6" customFormat="1" ht="18.75" customHeight="1">
      <c r="A31" s="82" t="s">
        <v>23</v>
      </c>
      <c r="B31" s="83"/>
      <c r="C31" s="50" t="s">
        <v>29</v>
      </c>
      <c r="D31" s="50">
        <v>0</v>
      </c>
      <c r="E31" s="50" t="s">
        <v>29</v>
      </c>
      <c r="F31" s="50" t="s">
        <v>29</v>
      </c>
      <c r="G31" s="50" t="s">
        <v>29</v>
      </c>
      <c r="H31" s="50">
        <f>H28+H29+H30</f>
        <v>70000000</v>
      </c>
      <c r="I31" s="50" t="s">
        <v>29</v>
      </c>
      <c r="J31" s="50">
        <f>J28+J29+J30</f>
        <v>0</v>
      </c>
      <c r="K31" s="50" t="s">
        <v>29</v>
      </c>
      <c r="L31" s="50">
        <f aca="true" t="shared" si="2" ref="L31:R31">L28+L29+L30</f>
        <v>0</v>
      </c>
      <c r="M31" s="50">
        <f t="shared" si="2"/>
        <v>70000000</v>
      </c>
      <c r="N31" s="50">
        <f t="shared" si="2"/>
        <v>0</v>
      </c>
      <c r="O31" s="50">
        <f t="shared" si="2"/>
        <v>0</v>
      </c>
      <c r="P31" s="61">
        <f t="shared" si="2"/>
        <v>530713.64</v>
      </c>
      <c r="Q31" s="61">
        <f t="shared" si="2"/>
        <v>530713.64</v>
      </c>
      <c r="R31" s="50">
        <f t="shared" si="2"/>
        <v>0</v>
      </c>
    </row>
    <row r="32" spans="1:18" s="6" customFormat="1" ht="31.5" customHeight="1">
      <c r="A32" s="84" t="s">
        <v>69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8" s="6" customFormat="1" ht="18.75" customHeight="1">
      <c r="A33" s="18"/>
      <c r="B33" s="19"/>
      <c r="C33" s="20"/>
      <c r="D33" s="21"/>
      <c r="E33" s="22"/>
      <c r="F33" s="23"/>
      <c r="G33" s="24"/>
      <c r="H33" s="25"/>
      <c r="I33" s="24"/>
      <c r="J33" s="24"/>
      <c r="K33" s="24"/>
      <c r="L33" s="26"/>
      <c r="M33" s="24"/>
      <c r="N33" s="24"/>
      <c r="O33" s="24"/>
      <c r="P33" s="24"/>
      <c r="Q33" s="24"/>
      <c r="R33" s="27"/>
    </row>
    <row r="34" spans="1:18" s="6" customFormat="1" ht="18.75" customHeight="1">
      <c r="A34" s="28" t="s">
        <v>23</v>
      </c>
      <c r="B34" s="19"/>
      <c r="C34" s="20"/>
      <c r="D34" s="21"/>
      <c r="E34" s="22"/>
      <c r="F34" s="23"/>
      <c r="G34" s="24"/>
      <c r="H34" s="25"/>
      <c r="I34" s="24"/>
      <c r="J34" s="24"/>
      <c r="K34" s="24"/>
      <c r="L34" s="26"/>
      <c r="M34" s="24"/>
      <c r="N34" s="24"/>
      <c r="O34" s="24"/>
      <c r="P34" s="24"/>
      <c r="Q34" s="24"/>
      <c r="R34" s="27"/>
    </row>
    <row r="35" spans="1:18" s="64" customFormat="1" ht="33" customHeight="1">
      <c r="A35" s="85" t="s">
        <v>70</v>
      </c>
      <c r="B35" s="85"/>
      <c r="C35" s="85"/>
      <c r="D35" s="85"/>
      <c r="E35" s="85"/>
      <c r="F35" s="85"/>
      <c r="G35" s="85"/>
      <c r="H35" s="63">
        <f>H26+H31</f>
        <v>116081100</v>
      </c>
      <c r="I35" s="62"/>
      <c r="J35" s="63">
        <f>J26+J31</f>
        <v>0</v>
      </c>
      <c r="K35" s="62"/>
      <c r="L35" s="63">
        <f aca="true" t="shared" si="3" ref="L35:R35">L26+L31</f>
        <v>628300</v>
      </c>
      <c r="M35" s="63">
        <f t="shared" si="3"/>
        <v>115452800</v>
      </c>
      <c r="N35" s="63">
        <f t="shared" si="3"/>
        <v>0</v>
      </c>
      <c r="O35" s="63">
        <f t="shared" si="3"/>
        <v>0</v>
      </c>
      <c r="P35" s="63">
        <f t="shared" si="3"/>
        <v>530776.14</v>
      </c>
      <c r="Q35" s="63">
        <f t="shared" si="3"/>
        <v>530776.14</v>
      </c>
      <c r="R35" s="63">
        <f t="shared" si="3"/>
        <v>0</v>
      </c>
    </row>
    <row r="36" spans="1:18" s="64" customFormat="1" ht="33" customHeight="1">
      <c r="A36" s="65"/>
      <c r="B36" s="65"/>
      <c r="C36" s="65"/>
      <c r="D36" s="66"/>
      <c r="E36" s="66"/>
      <c r="F36" s="66"/>
      <c r="G36" s="66"/>
      <c r="H36" s="67"/>
      <c r="I36" s="65"/>
      <c r="J36" s="67"/>
      <c r="K36" s="65"/>
      <c r="L36" s="67"/>
      <c r="M36" s="67"/>
      <c r="N36" s="67"/>
      <c r="O36" s="67"/>
      <c r="P36" s="67"/>
      <c r="Q36" s="67"/>
      <c r="R36" s="67"/>
    </row>
    <row r="37" spans="1:18" ht="10.5" customHeight="1">
      <c r="A37" s="68"/>
      <c r="B37" s="69"/>
      <c r="C37" s="69"/>
      <c r="D37" s="70"/>
      <c r="E37" s="71"/>
      <c r="F37" s="71"/>
      <c r="G37" s="72"/>
      <c r="H37" s="72"/>
      <c r="I37" s="73"/>
      <c r="J37" s="73"/>
      <c r="K37" s="73"/>
      <c r="L37" s="73"/>
      <c r="M37" s="72"/>
      <c r="N37" s="72"/>
      <c r="O37" s="72"/>
      <c r="P37" s="72"/>
      <c r="Q37" s="72"/>
      <c r="R37" s="72"/>
    </row>
    <row r="38" spans="1:9" ht="12.75">
      <c r="A38" s="74" t="s">
        <v>71</v>
      </c>
      <c r="B38" s="75"/>
      <c r="C38" s="75"/>
      <c r="D38" s="76"/>
      <c r="E38" s="77"/>
      <c r="F38" s="77"/>
      <c r="H38" s="74"/>
      <c r="I38" s="74"/>
    </row>
    <row r="40" spans="1:9" ht="12.75">
      <c r="A40" s="74" t="s">
        <v>74</v>
      </c>
      <c r="B40" s="75"/>
      <c r="C40" s="75"/>
      <c r="D40" s="76"/>
      <c r="E40" s="77"/>
      <c r="F40" s="77"/>
      <c r="H40" s="74"/>
      <c r="I40" s="74"/>
    </row>
    <row r="42" spans="1:9" ht="12.75">
      <c r="A42" s="74" t="s">
        <v>73</v>
      </c>
      <c r="B42" s="75"/>
      <c r="C42" s="75"/>
      <c r="D42" s="76"/>
      <c r="E42" s="77"/>
      <c r="F42" s="77"/>
      <c r="H42" s="74"/>
      <c r="I42" s="74"/>
    </row>
    <row r="43" ht="12.75">
      <c r="A43" s="1" t="s">
        <v>72</v>
      </c>
    </row>
    <row r="46" spans="1:9" ht="12.75">
      <c r="A46" s="74"/>
      <c r="B46" s="75"/>
      <c r="C46" s="75"/>
      <c r="D46" s="76"/>
      <c r="E46" s="77"/>
      <c r="F46" s="77"/>
      <c r="H46" s="74"/>
      <c r="I46" s="74"/>
    </row>
    <row r="57" ht="16.5" customHeight="1"/>
    <row r="58" ht="30" customHeight="1">
      <c r="B58" s="78"/>
    </row>
  </sheetData>
  <sheetProtection selectLockedCells="1" selectUnlockedCells="1"/>
  <mergeCells count="27">
    <mergeCell ref="A10:A11"/>
    <mergeCell ref="B10:B11"/>
    <mergeCell ref="C10:C11"/>
    <mergeCell ref="D10:D11"/>
    <mergeCell ref="O1:R2"/>
    <mergeCell ref="A3:R3"/>
    <mergeCell ref="G5:L5"/>
    <mergeCell ref="E7:L7"/>
    <mergeCell ref="Q10:Q11"/>
    <mergeCell ref="I10:I11"/>
    <mergeCell ref="J10:J11"/>
    <mergeCell ref="K10:K11"/>
    <mergeCell ref="L10:L11"/>
    <mergeCell ref="E10:E11"/>
    <mergeCell ref="F10:F11"/>
    <mergeCell ref="G10:G11"/>
    <mergeCell ref="H10:H11"/>
    <mergeCell ref="A31:B31"/>
    <mergeCell ref="A32:R32"/>
    <mergeCell ref="A35:G35"/>
    <mergeCell ref="R10:R11"/>
    <mergeCell ref="A13:R13"/>
    <mergeCell ref="A16:R16"/>
    <mergeCell ref="A27:R27"/>
    <mergeCell ref="M10:N10"/>
    <mergeCell ref="O10:O11"/>
    <mergeCell ref="P10:P11"/>
  </mergeCells>
  <printOptions/>
  <pageMargins left="0.5902777777777778" right="0.15763888888888888" top="0.8659722222222223" bottom="0.27569444444444446" header="0.5118055555555555" footer="0.5118055555555555"/>
  <pageSetup horizontalDpi="300" verticalDpi="300" orientation="landscape" paperSize="9" scale="65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</dc:creator>
  <cp:keywords/>
  <dc:description/>
  <cp:lastModifiedBy>PK1</cp:lastModifiedBy>
  <dcterms:created xsi:type="dcterms:W3CDTF">2020-02-04T11:01:56Z</dcterms:created>
  <dcterms:modified xsi:type="dcterms:W3CDTF">2020-02-18T06:39:14Z</dcterms:modified>
  <cp:category/>
  <cp:version/>
  <cp:contentType/>
  <cp:contentStatus/>
</cp:coreProperties>
</file>