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'муниципалы'!$A$1:$T$47</definedName>
    <definedName name="Excel_BuiltIn_Print_Area" localSheetId="0">'муниципалы'!$A$1:$T$47</definedName>
  </definedNames>
  <calcPr fullCalcOnLoad="1"/>
</workbook>
</file>

<file path=xl/sharedStrings.xml><?xml version="1.0" encoding="utf-8"?>
<sst xmlns="http://schemas.openxmlformats.org/spreadsheetml/2006/main" count="150" uniqueCount="68">
  <si>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</si>
  <si>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</si>
  <si>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</si>
  <si>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июня 2020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</si>
  <si>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</si>
  <si>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</si>
  <si>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</si>
  <si>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</si>
  <si>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</si>
  <si>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</si>
  <si>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</si>
  <si>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</si>
  <si>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</si>
  <si>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начало текущего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</si>
  <si>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</si>
  <si>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</si>
  <si>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</si>
  <si>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</si>
  <si>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июня 2020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</si>
  <si>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</si>
  <si>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</si>
  <si>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</si>
  <si>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01.06.2020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</si>
  <si>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</si>
  <si>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</si>
  <si>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</si>
  <si>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</si>
  <si>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</si>
  <si>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</si>
  <si>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</si>
  <si>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Договор № 12-2/14 от 27.01.2014г.; Соглашение о реструктуризации обязательств № 12-2/14р от 24.06.2016г.</t>
  </si>
  <si>
    <t>Министерство финансов Республики Карелия</t>
  </si>
  <si>
    <t>руб.</t>
  </si>
  <si>
    <t>Казна муниципального образования</t>
  </si>
  <si>
    <t>1/3 действующей ставки рефинансирования, с 24.06.2016г. - 0,1% годовых</t>
  </si>
  <si>
    <t>2.</t>
  </si>
  <si>
    <t>Соглашение № 12-3/14р от 24.06.2016г.(к договору № 12-3/14 от 25.12.2014г.)</t>
  </si>
  <si>
    <t>0,1% годовых</t>
  </si>
  <si>
    <t>3.</t>
  </si>
  <si>
    <t>Соглашение о реструктуризации № 12-1/17р. 23.01.2017г.</t>
  </si>
  <si>
    <t>4.</t>
  </si>
  <si>
    <t>Договор № 12-1/17 от 11.08.2017г., № 12-1/18р от 16.02.18г.</t>
  </si>
  <si>
    <t>1/3 действующей ставки рефинансирования</t>
  </si>
  <si>
    <t>5.</t>
  </si>
  <si>
    <t>Договор № 12-1/18 от 10.09.2018г.</t>
  </si>
  <si>
    <t>6.</t>
  </si>
  <si>
    <t>Соглашение о реструктуризации № 12-1/19р от 22.02.2019г.</t>
  </si>
  <si>
    <t>7.</t>
  </si>
  <si>
    <t>Договор № 12-1/19 от 26.03.2019г.</t>
  </si>
  <si>
    <t>27.03.2019; 18.06.2019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</si>
  <si>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</si>
  <si>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16аэф-19 от 03.09.2019г.</t>
  </si>
  <si>
    <t>ПАО "Совкомбанк"</t>
  </si>
  <si>
    <t>9,0016 % годовых</t>
  </si>
  <si>
    <t>Муниципальный контракт № 18аэф-19 от 08.11.2019г.</t>
  </si>
  <si>
    <t>ПАО "Сбербанк России"</t>
  </si>
  <si>
    <t>8,6015 % годовых</t>
  </si>
  <si>
    <t>Муниципальный контракт №20аэф-19 от 16.12.2019г.</t>
  </si>
  <si>
    <t>9,7 %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</si>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</sst>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.00"/>
    <numFmt numFmtId="167" formatCode="_-* #,##0.00\ _₽_-;\-* #,##0.00\ _₽_-;_-* \-??\ _₽_-;_-@_-"/>
    <numFmt numFmtId="168" formatCode="DD/MM/YYYY"/>
    <numFmt numFmtId="169" formatCode="@"/>
    <numFmt numFmtId="170" formatCode="_-* #,##0.0\ _₽_-;\-* #,##0.0\ _₽_-;_-* \-?\ _₽_-;_-@_-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164" fontId="8" fillId="0" borderId="10" xfId="0" applyFont="1" applyBorder="1" applyAlignment="1">
      <alignment/>
    </xf>
    <xf numFmtId="164" fontId="8" fillId="0" borderId="1" xfId="0" applyFont="1" applyBorder="1" applyAlignment="1">
      <alignment/>
    </xf>
    <xf numFmtId="167" fontId="11" fillId="0" borderId="1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7" fontId="11" fillId="0" borderId="1" xfId="0" applyNumberFormat="1" applyFont="1" applyBorder="1" applyAlignment="1">
      <alignment horizontal="center" vertical="center" wrapText="1"/>
    </xf>
    <xf numFmtId="164" fontId="6" fillId="0" borderId="12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167" fontId="12" fillId="0" borderId="15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6" fontId="11" fillId="0" borderId="15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70" fontId="11" fillId="0" borderId="6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Normal="110" zoomScaleSheetLayoutView="100" workbookViewId="0" topLeftCell="E7">
      <selection activeCell="T12" sqref="T12"/>
    </sheetView>
  </sheetViews>
  <sheetFormatPr defaultColWidth="9.00390625" defaultRowHeight="12.75"/>
  <cols>
    <col min="1" max="1" width="4.25390625" style="1" customWidth="1"/>
    <col min="2" max="2" width="13.25390625" style="2" customWidth="1"/>
    <col min="3" max="3" width="10.375" style="2" customWidth="1"/>
    <col min="4" max="5" width="12.00390625" style="3" customWidth="1"/>
    <col min="6" max="6" width="14.25390625" style="3" customWidth="1"/>
    <col min="7" max="7" width="10.00390625" style="4" customWidth="1"/>
    <col min="8" max="8" width="10.50390625" style="4" customWidth="1"/>
    <col min="9" max="9" width="14.50390625" style="1" customWidth="1"/>
    <col min="10" max="10" width="13.1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11.00390625" style="1" customWidth="1"/>
    <col min="17" max="17" width="10.50390625" style="1" customWidth="1"/>
    <col min="18" max="18" width="11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45" customHeight="1">
      <c r="A17" s="36" t="s">
        <v>29</v>
      </c>
      <c r="B17" s="37" t="s">
        <v>30</v>
      </c>
      <c r="C17" s="37" t="s">
        <v>31</v>
      </c>
      <c r="D17" s="38">
        <v>15000000</v>
      </c>
      <c r="E17" s="39" t="s">
        <v>32</v>
      </c>
      <c r="F17" s="40">
        <f aca="true" t="shared" si="0" ref="F17:F23">O17</f>
        <v>2550000</v>
      </c>
      <c r="G17" s="41">
        <v>44183</v>
      </c>
      <c r="H17" s="42" t="s">
        <v>33</v>
      </c>
      <c r="I17" s="42" t="s">
        <v>34</v>
      </c>
      <c r="J17" s="40">
        <v>4375000</v>
      </c>
      <c r="K17" s="41">
        <v>41667</v>
      </c>
      <c r="L17" s="40">
        <v>0</v>
      </c>
      <c r="M17" s="40">
        <v>0</v>
      </c>
      <c r="N17" s="40">
        <v>1825000</v>
      </c>
      <c r="O17" s="40">
        <f aca="true" t="shared" si="1" ref="O17:O23">J17+L17-N17</f>
        <v>2550000</v>
      </c>
      <c r="P17" s="40">
        <v>0</v>
      </c>
      <c r="Q17" s="40">
        <v>0</v>
      </c>
      <c r="R17" s="40">
        <v>0</v>
      </c>
      <c r="S17" s="40">
        <v>0</v>
      </c>
      <c r="T17" s="40">
        <f aca="true" t="shared" si="2" ref="T17:T23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1358000</v>
      </c>
      <c r="E18" s="39" t="s">
        <v>32</v>
      </c>
      <c r="F18" s="40">
        <f t="shared" si="0"/>
        <v>808000</v>
      </c>
      <c r="G18" s="41">
        <v>44183</v>
      </c>
      <c r="H18" s="37" t="s">
        <v>33</v>
      </c>
      <c r="I18" s="39" t="s">
        <v>37</v>
      </c>
      <c r="J18" s="40">
        <v>1358000</v>
      </c>
      <c r="K18" s="41">
        <v>42545</v>
      </c>
      <c r="L18" s="40">
        <v>0</v>
      </c>
      <c r="M18" s="39"/>
      <c r="N18" s="40">
        <v>550000</v>
      </c>
      <c r="O18" s="40">
        <f t="shared" si="1"/>
        <v>808000</v>
      </c>
      <c r="P18" s="40">
        <v>0</v>
      </c>
      <c r="Q18" s="40">
        <v>0</v>
      </c>
      <c r="R18" s="40">
        <v>0</v>
      </c>
      <c r="S18" s="40">
        <v>0</v>
      </c>
      <c r="T18" s="45">
        <f t="shared" si="2"/>
        <v>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s="44" customFormat="1" ht="32.25" customHeight="1">
      <c r="A19" s="36" t="s">
        <v>38</v>
      </c>
      <c r="B19" s="37" t="s">
        <v>39</v>
      </c>
      <c r="C19" s="37" t="s">
        <v>31</v>
      </c>
      <c r="D19" s="47">
        <v>23284500</v>
      </c>
      <c r="E19" s="39" t="s">
        <v>32</v>
      </c>
      <c r="F19" s="40">
        <f t="shared" si="0"/>
        <v>8184000</v>
      </c>
      <c r="G19" s="41">
        <v>44545</v>
      </c>
      <c r="H19" s="37" t="s">
        <v>33</v>
      </c>
      <c r="I19" s="39" t="s">
        <v>37</v>
      </c>
      <c r="J19" s="40">
        <v>10000000</v>
      </c>
      <c r="K19" s="41">
        <v>42758</v>
      </c>
      <c r="L19" s="40">
        <v>0</v>
      </c>
      <c r="M19" s="39"/>
      <c r="N19" s="40">
        <v>1816000</v>
      </c>
      <c r="O19" s="40">
        <f t="shared" si="1"/>
        <v>8184000</v>
      </c>
      <c r="P19" s="40">
        <v>0</v>
      </c>
      <c r="Q19" s="40">
        <v>0</v>
      </c>
      <c r="R19" s="40">
        <v>0</v>
      </c>
      <c r="S19" s="40">
        <v>0</v>
      </c>
      <c r="T19" s="45">
        <f t="shared" si="2"/>
        <v>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44" customFormat="1" ht="32.25" customHeight="1">
      <c r="A20" s="36" t="s">
        <v>40</v>
      </c>
      <c r="B20" s="37" t="s">
        <v>41</v>
      </c>
      <c r="C20" s="37" t="s">
        <v>31</v>
      </c>
      <c r="D20" s="40">
        <v>1600000</v>
      </c>
      <c r="E20" s="39" t="s">
        <v>32</v>
      </c>
      <c r="F20" s="40">
        <f t="shared" si="0"/>
        <v>0</v>
      </c>
      <c r="G20" s="41">
        <v>44037</v>
      </c>
      <c r="H20" s="37" t="s">
        <v>33</v>
      </c>
      <c r="I20" s="37" t="s">
        <v>42</v>
      </c>
      <c r="J20" s="40">
        <v>373100</v>
      </c>
      <c r="K20" s="41">
        <v>42961</v>
      </c>
      <c r="L20" s="40">
        <v>0</v>
      </c>
      <c r="M20" s="41">
        <v>43865</v>
      </c>
      <c r="N20" s="40">
        <v>373100</v>
      </c>
      <c r="O20" s="40">
        <f t="shared" si="1"/>
        <v>0</v>
      </c>
      <c r="P20" s="40">
        <v>0</v>
      </c>
      <c r="Q20" s="40">
        <v>0</v>
      </c>
      <c r="R20" s="40">
        <v>700.73</v>
      </c>
      <c r="S20" s="40">
        <v>700.73</v>
      </c>
      <c r="T20" s="45">
        <f t="shared" si="2"/>
        <v>0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44" customFormat="1" ht="32.25" customHeight="1">
      <c r="A21" s="36" t="s">
        <v>43</v>
      </c>
      <c r="B21" s="37" t="s">
        <v>44</v>
      </c>
      <c r="C21" s="37" t="s">
        <v>31</v>
      </c>
      <c r="D21" s="40">
        <v>3000000</v>
      </c>
      <c r="E21" s="39" t="s">
        <v>32</v>
      </c>
      <c r="F21" s="40">
        <f t="shared" si="0"/>
        <v>1400000</v>
      </c>
      <c r="G21" s="41">
        <v>44402</v>
      </c>
      <c r="H21" s="37" t="s">
        <v>33</v>
      </c>
      <c r="I21" s="37" t="s">
        <v>42</v>
      </c>
      <c r="J21" s="40">
        <v>1900000</v>
      </c>
      <c r="K21" s="41">
        <v>43360</v>
      </c>
      <c r="L21" s="40">
        <v>0</v>
      </c>
      <c r="M21" s="41"/>
      <c r="N21" s="40">
        <v>500000</v>
      </c>
      <c r="O21" s="40">
        <f t="shared" si="1"/>
        <v>1400000</v>
      </c>
      <c r="P21" s="40">
        <v>0</v>
      </c>
      <c r="Q21" s="40">
        <v>0</v>
      </c>
      <c r="R21" s="40">
        <v>0</v>
      </c>
      <c r="S21" s="40">
        <v>0</v>
      </c>
      <c r="T21" s="45">
        <f t="shared" si="2"/>
        <v>0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s="44" customFormat="1" ht="32.25" customHeight="1">
      <c r="A22" s="36" t="s">
        <v>45</v>
      </c>
      <c r="B22" s="37" t="s">
        <v>46</v>
      </c>
      <c r="C22" s="37" t="s">
        <v>31</v>
      </c>
      <c r="D22" s="40">
        <v>6275000</v>
      </c>
      <c r="E22" s="39" t="s">
        <v>32</v>
      </c>
      <c r="F22" s="40">
        <f t="shared" si="0"/>
        <v>3993000</v>
      </c>
      <c r="G22" s="41">
        <v>44180</v>
      </c>
      <c r="H22" s="37" t="s">
        <v>33</v>
      </c>
      <c r="I22" s="39" t="s">
        <v>37</v>
      </c>
      <c r="J22" s="40">
        <v>6275000</v>
      </c>
      <c r="K22" s="41">
        <v>43518</v>
      </c>
      <c r="L22" s="40">
        <v>0</v>
      </c>
      <c r="M22" s="39"/>
      <c r="N22" s="40">
        <v>2282000</v>
      </c>
      <c r="O22" s="40">
        <f t="shared" si="1"/>
        <v>3993000</v>
      </c>
      <c r="P22" s="40">
        <v>0</v>
      </c>
      <c r="Q22" s="40">
        <v>0</v>
      </c>
      <c r="R22" s="40">
        <v>0</v>
      </c>
      <c r="S22" s="40">
        <v>0</v>
      </c>
      <c r="T22" s="45">
        <f t="shared" si="2"/>
        <v>0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20" s="22" customFormat="1" ht="24.75" customHeight="1">
      <c r="A23" s="48" t="s">
        <v>47</v>
      </c>
      <c r="B23" s="49" t="s">
        <v>48</v>
      </c>
      <c r="C23" s="50" t="s">
        <v>31</v>
      </c>
      <c r="D23" s="51">
        <v>21800000</v>
      </c>
      <c r="E23" s="52" t="s">
        <v>32</v>
      </c>
      <c r="F23" s="40">
        <f t="shared" si="0"/>
        <v>21800000</v>
      </c>
      <c r="G23" s="53">
        <v>44555</v>
      </c>
      <c r="H23" s="54" t="s">
        <v>33</v>
      </c>
      <c r="I23" s="55" t="s">
        <v>42</v>
      </c>
      <c r="J23" s="56">
        <v>21800000</v>
      </c>
      <c r="K23" s="57" t="s">
        <v>49</v>
      </c>
      <c r="L23" s="58">
        <v>0</v>
      </c>
      <c r="M23" s="57"/>
      <c r="N23" s="59">
        <v>0</v>
      </c>
      <c r="O23" s="60">
        <f t="shared" si="1"/>
        <v>21800000</v>
      </c>
      <c r="P23" s="60">
        <v>0</v>
      </c>
      <c r="Q23" s="61">
        <v>0</v>
      </c>
      <c r="R23" s="61">
        <v>0</v>
      </c>
      <c r="S23" s="61">
        <v>0</v>
      </c>
      <c r="T23" s="62">
        <f t="shared" si="2"/>
        <v>0</v>
      </c>
    </row>
    <row r="24" spans="1:20" s="22" customFormat="1" ht="18.75" customHeight="1">
      <c r="A24" s="34" t="s">
        <v>26</v>
      </c>
      <c r="B24" s="24"/>
      <c r="C24" s="26" t="s">
        <v>27</v>
      </c>
      <c r="D24" s="26" t="s">
        <v>27</v>
      </c>
      <c r="E24" s="26" t="s">
        <v>27</v>
      </c>
      <c r="F24" s="63">
        <f>SUM(F17:F23)</f>
        <v>38735000</v>
      </c>
      <c r="G24" s="64" t="s">
        <v>27</v>
      </c>
      <c r="H24" s="64" t="s">
        <v>27</v>
      </c>
      <c r="I24" s="64" t="s">
        <v>27</v>
      </c>
      <c r="J24" s="63">
        <f>SUM(J17:J23)</f>
        <v>46081100</v>
      </c>
      <c r="K24" s="64" t="s">
        <v>27</v>
      </c>
      <c r="L24" s="65"/>
      <c r="M24" s="64" t="s">
        <v>27</v>
      </c>
      <c r="N24" s="63">
        <f>SUM(N17:N23)</f>
        <v>7346100</v>
      </c>
      <c r="O24" s="63">
        <f>SUM(O17:O23)</f>
        <v>38735000</v>
      </c>
      <c r="P24" s="63">
        <f>SUM(P17:P23)</f>
        <v>0</v>
      </c>
      <c r="Q24" s="63">
        <f>SUM(Q17:Q23)</f>
        <v>0</v>
      </c>
      <c r="R24" s="63">
        <f>SUM(R17:R23)</f>
        <v>700.73</v>
      </c>
      <c r="S24" s="63">
        <f>SUM(S17:S23)</f>
        <v>700.73</v>
      </c>
      <c r="T24" s="63">
        <f>SUM(T17:T23)</f>
        <v>0</v>
      </c>
    </row>
    <row r="25" spans="1:20" s="22" customFormat="1" ht="31.5" customHeight="1">
      <c r="A25" s="66" t="s">
        <v>50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2" customFormat="1" ht="31.5" customHeight="1">
      <c r="A26" s="36" t="s">
        <v>29</v>
      </c>
      <c r="B26" s="37" t="s">
        <v>51</v>
      </c>
      <c r="C26" s="39" t="s">
        <v>52</v>
      </c>
      <c r="D26" s="40">
        <v>20000000</v>
      </c>
      <c r="E26" s="39" t="s">
        <v>32</v>
      </c>
      <c r="F26" s="40">
        <f aca="true" t="shared" si="3" ref="F26:F28">O26</f>
        <v>20000000</v>
      </c>
      <c r="G26" s="41">
        <v>44470</v>
      </c>
      <c r="H26" s="37" t="s">
        <v>33</v>
      </c>
      <c r="I26" s="39" t="s">
        <v>53</v>
      </c>
      <c r="J26" s="40">
        <v>20000000</v>
      </c>
      <c r="K26" s="41">
        <v>43712</v>
      </c>
      <c r="L26" s="40">
        <v>0</v>
      </c>
      <c r="M26" s="39"/>
      <c r="N26" s="40">
        <v>0</v>
      </c>
      <c r="O26" s="58">
        <f aca="true" t="shared" si="4" ref="O26:O28">J26+L26-N26</f>
        <v>20000000</v>
      </c>
      <c r="P26" s="40">
        <v>0</v>
      </c>
      <c r="Q26" s="40">
        <v>0</v>
      </c>
      <c r="R26" s="40">
        <v>747673.88</v>
      </c>
      <c r="S26" s="40">
        <v>747673.88</v>
      </c>
      <c r="T26" s="67">
        <f aca="true" t="shared" si="5" ref="T26:T28">Q26+R26-S26</f>
        <v>0</v>
      </c>
    </row>
    <row r="27" spans="1:20" s="22" customFormat="1" ht="31.5" customHeight="1">
      <c r="A27" s="36" t="s">
        <v>35</v>
      </c>
      <c r="B27" s="37" t="s">
        <v>54</v>
      </c>
      <c r="C27" s="37" t="s">
        <v>55</v>
      </c>
      <c r="D27" s="40">
        <v>35000000</v>
      </c>
      <c r="E27" s="39" t="s">
        <v>32</v>
      </c>
      <c r="F27" s="40">
        <f t="shared" si="3"/>
        <v>35000000</v>
      </c>
      <c r="G27" s="41">
        <v>44512</v>
      </c>
      <c r="H27" s="37" t="s">
        <v>33</v>
      </c>
      <c r="I27" s="39" t="s">
        <v>56</v>
      </c>
      <c r="J27" s="40">
        <v>35000000</v>
      </c>
      <c r="K27" s="41">
        <v>43782</v>
      </c>
      <c r="L27" s="40">
        <v>0</v>
      </c>
      <c r="M27" s="39"/>
      <c r="N27" s="40">
        <v>0</v>
      </c>
      <c r="O27" s="58">
        <f t="shared" si="4"/>
        <v>35000000</v>
      </c>
      <c r="P27" s="40">
        <v>0</v>
      </c>
      <c r="Q27" s="40">
        <v>0</v>
      </c>
      <c r="R27" s="40">
        <v>1250272.67</v>
      </c>
      <c r="S27" s="40">
        <v>995282.85</v>
      </c>
      <c r="T27" s="68">
        <f t="shared" si="5"/>
        <v>254989.81999999995</v>
      </c>
    </row>
    <row r="28" spans="1:20" s="22" customFormat="1" ht="27" customHeight="1">
      <c r="A28" s="69" t="s">
        <v>38</v>
      </c>
      <c r="B28" s="37" t="s">
        <v>57</v>
      </c>
      <c r="C28" s="70" t="s">
        <v>52</v>
      </c>
      <c r="D28" s="47">
        <v>15000000</v>
      </c>
      <c r="E28" s="70" t="s">
        <v>32</v>
      </c>
      <c r="F28" s="40">
        <f t="shared" si="3"/>
        <v>15000000</v>
      </c>
      <c r="G28" s="53">
        <v>44551</v>
      </c>
      <c r="H28" s="37" t="s">
        <v>33</v>
      </c>
      <c r="I28" s="71" t="s">
        <v>58</v>
      </c>
      <c r="J28" s="72">
        <v>15000000</v>
      </c>
      <c r="K28" s="41">
        <v>43819</v>
      </c>
      <c r="L28" s="73">
        <v>0</v>
      </c>
      <c r="M28" s="71"/>
      <c r="N28" s="74">
        <v>0</v>
      </c>
      <c r="O28" s="58">
        <f t="shared" si="4"/>
        <v>15000000</v>
      </c>
      <c r="P28" s="40">
        <v>0</v>
      </c>
      <c r="Q28" s="40">
        <v>0</v>
      </c>
      <c r="R28" s="40">
        <v>604262.29</v>
      </c>
      <c r="S28" s="40">
        <v>481024.59</v>
      </c>
      <c r="T28" s="68">
        <f t="shared" si="5"/>
        <v>123237.70000000001</v>
      </c>
    </row>
    <row r="29" spans="1:20" s="22" customFormat="1" ht="18.75" customHeight="1">
      <c r="A29" s="34" t="s">
        <v>26</v>
      </c>
      <c r="B29" s="24"/>
      <c r="C29" s="64" t="s">
        <v>27</v>
      </c>
      <c r="D29" s="64" t="s">
        <v>27</v>
      </c>
      <c r="E29" s="64" t="s">
        <v>27</v>
      </c>
      <c r="F29" s="63">
        <f>F26+F27+F28</f>
        <v>70000000</v>
      </c>
      <c r="G29" s="64" t="s">
        <v>27</v>
      </c>
      <c r="H29" s="64" t="s">
        <v>27</v>
      </c>
      <c r="I29" s="64" t="s">
        <v>27</v>
      </c>
      <c r="J29" s="63">
        <f>J26+J27+J28</f>
        <v>70000000</v>
      </c>
      <c r="K29" s="64" t="s">
        <v>27</v>
      </c>
      <c r="L29" s="63">
        <f>L26+L27+L28</f>
        <v>0</v>
      </c>
      <c r="M29" s="64" t="s">
        <v>27</v>
      </c>
      <c r="N29" s="63">
        <f>N26+N27+N28</f>
        <v>0</v>
      </c>
      <c r="O29" s="63">
        <f>O26+O27+O28</f>
        <v>70000000</v>
      </c>
      <c r="P29" s="63">
        <f>P26+P27+P28</f>
        <v>0</v>
      </c>
      <c r="Q29" s="63">
        <f>Q26+Q27+Q28</f>
        <v>0</v>
      </c>
      <c r="R29" s="63">
        <f>R26+R27+R28</f>
        <v>2602208.84</v>
      </c>
      <c r="S29" s="63">
        <f>S26+S27+S28</f>
        <v>2223981.32</v>
      </c>
      <c r="T29" s="63">
        <f>T26+T27+T28</f>
        <v>378227.51999999996</v>
      </c>
    </row>
    <row r="30" spans="1:20" s="22" customFormat="1" ht="18.75" customHeight="1">
      <c r="A30" s="66" t="s">
        <v>59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2" customFormat="1" ht="18.75" customHeight="1">
      <c r="A31" s="23"/>
      <c r="B31" s="24"/>
      <c r="C31" s="25"/>
      <c r="D31" s="26"/>
      <c r="E31" s="27"/>
      <c r="F31" s="27"/>
      <c r="G31" s="28"/>
      <c r="H31" s="29"/>
      <c r="I31" s="30"/>
      <c r="J31" s="31"/>
      <c r="K31" s="30"/>
      <c r="L31" s="30"/>
      <c r="M31" s="30"/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34" t="s">
        <v>26</v>
      </c>
      <c r="B32" s="24"/>
      <c r="C32" s="26" t="s">
        <v>27</v>
      </c>
      <c r="D32" s="26" t="s">
        <v>27</v>
      </c>
      <c r="E32" s="26" t="s">
        <v>27</v>
      </c>
      <c r="F32" s="26"/>
      <c r="G32" s="26" t="s">
        <v>27</v>
      </c>
      <c r="H32" s="26" t="s">
        <v>27</v>
      </c>
      <c r="I32" s="26" t="s">
        <v>27</v>
      </c>
      <c r="J32" s="31"/>
      <c r="K32" s="26" t="s">
        <v>27</v>
      </c>
      <c r="L32" s="30"/>
      <c r="M32" s="26" t="s">
        <v>27</v>
      </c>
      <c r="N32" s="32"/>
      <c r="O32" s="30"/>
      <c r="P32" s="30"/>
      <c r="Q32" s="30"/>
      <c r="R32" s="30"/>
      <c r="S32" s="30"/>
      <c r="T32" s="33"/>
    </row>
    <row r="33" spans="1:20" s="22" customFormat="1" ht="31.5" customHeight="1">
      <c r="A33" s="66" t="s">
        <v>60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2" customFormat="1" ht="18.75" customHeight="1">
      <c r="A34" s="23"/>
      <c r="B34" s="24"/>
      <c r="C34" s="25"/>
      <c r="D34" s="26"/>
      <c r="E34" s="27"/>
      <c r="F34" s="27"/>
      <c r="G34" s="28"/>
      <c r="H34" s="29"/>
      <c r="I34" s="30"/>
      <c r="J34" s="31"/>
      <c r="K34" s="30"/>
      <c r="L34" s="30"/>
      <c r="M34" s="30"/>
      <c r="N34" s="32"/>
      <c r="O34" s="30"/>
      <c r="P34" s="30"/>
      <c r="Q34" s="30"/>
      <c r="R34" s="30"/>
      <c r="S34" s="30"/>
      <c r="T34" s="33"/>
    </row>
    <row r="35" spans="1:20" s="22" customFormat="1" ht="18.75" customHeight="1">
      <c r="A35" s="34" t="s">
        <v>26</v>
      </c>
      <c r="B35" s="24"/>
      <c r="C35" s="26" t="s">
        <v>27</v>
      </c>
      <c r="D35" s="26" t="s">
        <v>27</v>
      </c>
      <c r="E35" s="26"/>
      <c r="F35" s="26"/>
      <c r="G35" s="26" t="s">
        <v>27</v>
      </c>
      <c r="H35" s="26" t="s">
        <v>27</v>
      </c>
      <c r="I35" s="26" t="s">
        <v>27</v>
      </c>
      <c r="J35" s="31"/>
      <c r="K35" s="26" t="s">
        <v>27</v>
      </c>
      <c r="L35" s="30"/>
      <c r="M35" s="26" t="s">
        <v>27</v>
      </c>
      <c r="N35" s="32"/>
      <c r="O35" s="30"/>
      <c r="P35" s="30"/>
      <c r="Q35" s="30"/>
      <c r="R35" s="30"/>
      <c r="S35" s="30"/>
      <c r="T35" s="33"/>
    </row>
    <row r="36" spans="1:20" s="22" customFormat="1" ht="18.75" customHeight="1">
      <c r="A36" s="75" t="s">
        <v>61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s="79" customFormat="1" ht="21.75" customHeight="1">
      <c r="A37" s="76"/>
      <c r="B37" s="76"/>
      <c r="C37" s="14" t="s">
        <v>27</v>
      </c>
      <c r="D37" s="14" t="s">
        <v>27</v>
      </c>
      <c r="E37" s="14" t="s">
        <v>27</v>
      </c>
      <c r="F37" s="63">
        <f>F24+F29</f>
        <v>108735000</v>
      </c>
      <c r="G37" s="14" t="s">
        <v>27</v>
      </c>
      <c r="H37" s="14" t="s">
        <v>27</v>
      </c>
      <c r="I37" s="14" t="s">
        <v>27</v>
      </c>
      <c r="J37" s="63">
        <f>J24+J29</f>
        <v>116081100</v>
      </c>
      <c r="K37" s="14" t="s">
        <v>27</v>
      </c>
      <c r="L37" s="77">
        <f>L24+L29</f>
        <v>0</v>
      </c>
      <c r="M37" s="14" t="s">
        <v>27</v>
      </c>
      <c r="N37" s="63">
        <f>N24+N29</f>
        <v>7346100</v>
      </c>
      <c r="O37" s="63">
        <f>O24+O29</f>
        <v>108735000</v>
      </c>
      <c r="P37" s="77">
        <f>P24+P29</f>
        <v>0</v>
      </c>
      <c r="Q37" s="77">
        <f>Q24+Q29</f>
        <v>0</v>
      </c>
      <c r="R37" s="63">
        <f>R24+R29</f>
        <v>2602909.57</v>
      </c>
      <c r="S37" s="63">
        <f>S24+S29</f>
        <v>2224682.05</v>
      </c>
      <c r="T37" s="78">
        <f>T24+T29</f>
        <v>378227.51999999996</v>
      </c>
    </row>
    <row r="38" spans="1:20" ht="21.75" customHeight="1">
      <c r="A38" s="80"/>
      <c r="B38" s="81"/>
      <c r="C38" s="81"/>
      <c r="D38" s="12"/>
      <c r="E38" s="12"/>
      <c r="F38" s="12"/>
      <c r="G38" s="82"/>
      <c r="H38" s="82"/>
      <c r="I38" s="83"/>
      <c r="J38" s="83"/>
      <c r="K38" s="84"/>
      <c r="L38" s="84"/>
      <c r="M38" s="84"/>
      <c r="N38" s="84"/>
      <c r="O38" s="83"/>
      <c r="P38" s="83"/>
      <c r="Q38" s="83"/>
      <c r="R38" s="83"/>
      <c r="S38" s="83"/>
      <c r="T38" s="83"/>
    </row>
    <row r="39" spans="1:20" ht="21.75" customHeight="1">
      <c r="A39" s="80"/>
      <c r="B39" s="81"/>
      <c r="C39" s="81"/>
      <c r="D39" s="12"/>
      <c r="E39" s="12"/>
      <c r="F39" s="12"/>
      <c r="G39" s="82"/>
      <c r="H39" s="82"/>
      <c r="I39" s="83"/>
      <c r="J39" s="83"/>
      <c r="K39" s="84"/>
      <c r="L39" s="84"/>
      <c r="M39" s="84"/>
      <c r="N39" s="84"/>
      <c r="O39" s="83"/>
      <c r="P39" s="83"/>
      <c r="Q39" s="83"/>
      <c r="R39" s="83"/>
      <c r="S39" s="83"/>
      <c r="T39" s="83"/>
    </row>
    <row r="40" spans="1:11" ht="12.75">
      <c r="A40" s="85" t="s">
        <v>62</v>
      </c>
      <c r="B40" s="86"/>
      <c r="C40" s="86"/>
      <c r="D40" s="87"/>
      <c r="E40" s="87"/>
      <c r="F40" s="87"/>
      <c r="G40" s="88"/>
      <c r="H40" s="88"/>
      <c r="J40" s="85"/>
      <c r="K40" s="85"/>
    </row>
    <row r="42" spans="1:11" ht="12.75">
      <c r="A42" s="85" t="s">
        <v>63</v>
      </c>
      <c r="B42" s="86"/>
      <c r="C42" s="86"/>
      <c r="D42" s="87"/>
      <c r="E42" s="87"/>
      <c r="F42" s="87"/>
      <c r="G42" s="88"/>
      <c r="H42" s="88"/>
      <c r="J42" s="85"/>
      <c r="K42" s="85"/>
    </row>
    <row r="44" spans="1:11" ht="12.75" customHeight="1">
      <c r="A44" s="85" t="s">
        <v>64</v>
      </c>
      <c r="B44" s="86"/>
      <c r="C44" s="86"/>
      <c r="D44" s="87"/>
      <c r="E44" s="87"/>
      <c r="F44" s="87"/>
      <c r="G44" s="4" t="s">
        <v>65</v>
      </c>
      <c r="H44" s="89" t="s">
        <v>66</v>
      </c>
      <c r="I44" s="89"/>
      <c r="J44" s="85"/>
      <c r="K44" s="85"/>
    </row>
    <row r="47" ht="12.75">
      <c r="A47" s="1" t="s">
        <v>67</v>
      </c>
    </row>
    <row r="48" spans="1:11" ht="12.75">
      <c r="A48" s="85"/>
      <c r="B48" s="86"/>
      <c r="C48" s="86"/>
      <c r="D48" s="87"/>
      <c r="E48" s="87"/>
      <c r="F48" s="87"/>
      <c r="G48" s="88"/>
      <c r="H48" s="88"/>
      <c r="J48" s="85"/>
      <c r="K48" s="85"/>
    </row>
    <row r="59" ht="16.5" customHeight="1"/>
    <row r="60" ht="30" customHeight="1">
      <c r="B60" s="90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5:T25"/>
    <mergeCell ref="A30:T30"/>
    <mergeCell ref="A33:T33"/>
    <mergeCell ref="A36:T36"/>
    <mergeCell ref="H44:I44"/>
  </mergeCells>
  <printOptions horizontalCentered="1"/>
  <pageMargins left="0.5118055555555555" right="0.3541666666666667" top="0.7875" bottom="0.7479166666666667" header="0.5118055555555555" footer="0.5118055555555555"/>
  <pageSetup horizontalDpi="300" verticalDpi="300" orientation="landscape" paperSize="9" scale="60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2020-05-15T08:18:52Z</cp:lastPrinted>
  <dcterms:created xsi:type="dcterms:W3CDTF">2006-06-05T06:40:26Z</dcterms:created>
  <dcterms:modified xsi:type="dcterms:W3CDTF">2020-06-04T08:58:54Z</dcterms:modified>
  <cp:category/>
  <cp:version/>
  <cp:contentType/>
  <cp:contentStatus/>
  <cp:revision>3</cp:revision>
</cp:coreProperties>
</file>