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8 ИНФОРМАЦИЯ НА САЙТ\2023 год\Исполнение консолидированного бюджета\"/>
    </mc:Choice>
  </mc:AlternateContent>
  <xr:revisionPtr revIDLastSave="0" documentId="13_ncr:1_{0561189C-B2D7-4BDB-A4BF-4C8162D81CF5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Информация!$A$6:$I$112</definedName>
  </definedNames>
  <calcPr calcId="179021"/>
</workbook>
</file>

<file path=xl/calcChain.xml><?xml version="1.0" encoding="utf-8"?>
<calcChain xmlns="http://schemas.openxmlformats.org/spreadsheetml/2006/main">
  <c r="I41" i="1" l="1"/>
  <c r="H41" i="1"/>
  <c r="I37" i="1"/>
  <c r="H37" i="1"/>
  <c r="I36" i="1"/>
  <c r="I34" i="1"/>
  <c r="H34" i="1"/>
  <c r="I33" i="1"/>
  <c r="F33" i="1"/>
  <c r="D33" i="1"/>
  <c r="B33" i="1"/>
  <c r="I32" i="1"/>
  <c r="F32" i="1"/>
  <c r="D32" i="1"/>
  <c r="B32" i="1"/>
  <c r="B31" i="1" s="1"/>
  <c r="F31" i="1"/>
  <c r="D31" i="1"/>
  <c r="I30" i="1"/>
  <c r="H30" i="1"/>
  <c r="I29" i="1"/>
  <c r="H29" i="1"/>
  <c r="I28" i="1"/>
  <c r="H28" i="1"/>
  <c r="I27" i="1"/>
  <c r="H27" i="1"/>
  <c r="I26" i="1"/>
  <c r="F25" i="1"/>
  <c r="D25" i="1"/>
  <c r="B25" i="1"/>
  <c r="I24" i="1"/>
  <c r="H24" i="1"/>
  <c r="I22" i="1"/>
  <c r="H22" i="1"/>
  <c r="F19" i="1"/>
  <c r="D19" i="1"/>
  <c r="B19" i="1"/>
  <c r="I18" i="1"/>
  <c r="H18" i="1"/>
  <c r="I17" i="1"/>
  <c r="H16" i="1"/>
  <c r="I15" i="1"/>
  <c r="H15" i="1"/>
  <c r="F14" i="1"/>
  <c r="D14" i="1"/>
  <c r="B14" i="1"/>
  <c r="I13" i="1"/>
  <c r="H13" i="1"/>
  <c r="F12" i="1"/>
  <c r="D12" i="1"/>
  <c r="D11" i="1" s="1"/>
  <c r="B12" i="1"/>
  <c r="F11" i="1"/>
  <c r="B11" i="1"/>
  <c r="I10" i="1"/>
  <c r="H10" i="1"/>
  <c r="F9" i="1"/>
  <c r="D9" i="1"/>
  <c r="I9" i="1" s="1"/>
  <c r="B9" i="1"/>
  <c r="F112" i="1"/>
  <c r="D112" i="1"/>
  <c r="B112" i="1"/>
  <c r="H31" i="1" l="1"/>
  <c r="H32" i="1"/>
  <c r="H33" i="1"/>
  <c r="H14" i="1"/>
  <c r="H9" i="1"/>
  <c r="I31" i="1"/>
  <c r="I14" i="1"/>
  <c r="I11" i="1"/>
  <c r="I12" i="1"/>
  <c r="H11" i="1"/>
  <c r="H12" i="1"/>
  <c r="I25" i="1"/>
  <c r="B8" i="1"/>
  <c r="D8" i="1"/>
  <c r="F8" i="1"/>
  <c r="F72" i="1"/>
  <c r="F54" i="1"/>
  <c r="H49" i="1"/>
  <c r="I49" i="1"/>
  <c r="H44" i="1"/>
  <c r="I44" i="1"/>
  <c r="F43" i="1"/>
  <c r="D43" i="1"/>
  <c r="B43" i="1"/>
  <c r="F52" i="1"/>
  <c r="E57" i="1"/>
  <c r="I57" i="1"/>
  <c r="H57" i="1"/>
  <c r="G57" i="1"/>
  <c r="C57" i="1"/>
  <c r="F56" i="1"/>
  <c r="D56" i="1"/>
  <c r="B56" i="1"/>
  <c r="F86" i="1"/>
  <c r="B96" i="1"/>
  <c r="B86" i="1"/>
  <c r="D42" i="1" l="1"/>
  <c r="E8" i="1" s="1"/>
  <c r="H8" i="1"/>
  <c r="F42" i="1"/>
  <c r="I8" i="1"/>
  <c r="G8" i="1"/>
  <c r="B42" i="1"/>
  <c r="C8" i="1" s="1"/>
  <c r="F61" i="1"/>
  <c r="F96" i="1"/>
  <c r="H45" i="1"/>
  <c r="H47" i="1"/>
  <c r="H50" i="1"/>
  <c r="H53" i="1"/>
  <c r="D96" i="1"/>
  <c r="I45" i="1"/>
  <c r="I46" i="1"/>
  <c r="I47" i="1"/>
  <c r="I48" i="1"/>
  <c r="I50" i="1"/>
  <c r="I51" i="1"/>
  <c r="I53" i="1"/>
  <c r="I55" i="1"/>
  <c r="I58" i="1"/>
  <c r="I59" i="1"/>
  <c r="I60" i="1"/>
  <c r="I62" i="1"/>
  <c r="I63" i="1"/>
  <c r="I64" i="1"/>
  <c r="I66" i="1"/>
  <c r="I67" i="1"/>
  <c r="I68" i="1"/>
  <c r="I69" i="1"/>
  <c r="I70" i="1"/>
  <c r="I71" i="1"/>
  <c r="I73" i="1"/>
  <c r="I75" i="1"/>
  <c r="I76" i="1"/>
  <c r="I77" i="1"/>
  <c r="I78" i="1"/>
  <c r="I80" i="1"/>
  <c r="I81" i="1"/>
  <c r="I83" i="1"/>
  <c r="I85" i="1"/>
  <c r="I87" i="1"/>
  <c r="I89" i="1"/>
  <c r="I90" i="1"/>
  <c r="I91" i="1"/>
  <c r="I92" i="1"/>
  <c r="I93" i="1"/>
  <c r="I94" i="1"/>
  <c r="I95" i="1"/>
  <c r="I97" i="1"/>
  <c r="I98" i="1"/>
  <c r="I99" i="1"/>
  <c r="I100" i="1"/>
  <c r="I101" i="1"/>
  <c r="H58" i="1"/>
  <c r="H59" i="1"/>
  <c r="H60" i="1"/>
  <c r="H62" i="1"/>
  <c r="H63" i="1"/>
  <c r="H64" i="1"/>
  <c r="H66" i="1"/>
  <c r="H67" i="1"/>
  <c r="H68" i="1"/>
  <c r="H69" i="1"/>
  <c r="H70" i="1"/>
  <c r="H71" i="1"/>
  <c r="H73" i="1"/>
  <c r="H75" i="1"/>
  <c r="H76" i="1"/>
  <c r="H77" i="1"/>
  <c r="H78" i="1"/>
  <c r="H80" i="1"/>
  <c r="H81" i="1"/>
  <c r="H83" i="1"/>
  <c r="H85" i="1"/>
  <c r="H87" i="1"/>
  <c r="H89" i="1"/>
  <c r="H90" i="1"/>
  <c r="H91" i="1"/>
  <c r="H92" i="1"/>
  <c r="H93" i="1"/>
  <c r="H94" i="1"/>
  <c r="H95" i="1"/>
  <c r="H97" i="1"/>
  <c r="H98" i="1"/>
  <c r="H99" i="1"/>
  <c r="H100" i="1"/>
  <c r="H101" i="1"/>
  <c r="H51" i="1"/>
  <c r="H55" i="1"/>
  <c r="H48" i="1"/>
  <c r="H46" i="1"/>
  <c r="D86" i="1"/>
  <c r="F84" i="1"/>
  <c r="D84" i="1"/>
  <c r="F82" i="1"/>
  <c r="D82" i="1"/>
  <c r="F79" i="1"/>
  <c r="D79" i="1"/>
  <c r="F74" i="1"/>
  <c r="D74" i="1"/>
  <c r="D72" i="1"/>
  <c r="F65" i="1"/>
  <c r="D65" i="1"/>
  <c r="D61" i="1"/>
  <c r="D54" i="1"/>
  <c r="D52" i="1"/>
  <c r="I42" i="1" l="1"/>
  <c r="G41" i="1"/>
  <c r="G39" i="1"/>
  <c r="G37" i="1"/>
  <c r="G36" i="1"/>
  <c r="G34" i="1"/>
  <c r="G29" i="1"/>
  <c r="G27" i="1"/>
  <c r="G26" i="1"/>
  <c r="G24" i="1"/>
  <c r="G22" i="1"/>
  <c r="G20" i="1"/>
  <c r="G15" i="1"/>
  <c r="G10" i="1"/>
  <c r="H42" i="1"/>
  <c r="G40" i="1"/>
  <c r="G38" i="1"/>
  <c r="G35" i="1"/>
  <c r="G33" i="1"/>
  <c r="G32" i="1"/>
  <c r="G31" i="1"/>
  <c r="G42" i="1" s="1"/>
  <c r="G30" i="1"/>
  <c r="G28" i="1"/>
  <c r="G23" i="1"/>
  <c r="G21" i="1"/>
  <c r="G19" i="1"/>
  <c r="G18" i="1"/>
  <c r="G17" i="1"/>
  <c r="G16" i="1"/>
  <c r="G14" i="1"/>
  <c r="G13" i="1"/>
  <c r="G9" i="1"/>
  <c r="G25" i="1"/>
  <c r="G12" i="1"/>
  <c r="G11" i="1"/>
  <c r="C41" i="1"/>
  <c r="C39" i="1"/>
  <c r="C37" i="1"/>
  <c r="C36" i="1"/>
  <c r="C34" i="1"/>
  <c r="C29" i="1"/>
  <c r="C27" i="1"/>
  <c r="C26" i="1"/>
  <c r="C24" i="1"/>
  <c r="C22" i="1"/>
  <c r="C20" i="1"/>
  <c r="C15" i="1"/>
  <c r="C10" i="1"/>
  <c r="C40" i="1"/>
  <c r="C38" i="1"/>
  <c r="C35" i="1"/>
  <c r="C33" i="1"/>
  <c r="C32" i="1"/>
  <c r="C31" i="1"/>
  <c r="C42" i="1" s="1"/>
  <c r="C30" i="1"/>
  <c r="C28" i="1"/>
  <c r="C23" i="1"/>
  <c r="C21" i="1"/>
  <c r="C19" i="1"/>
  <c r="C18" i="1"/>
  <c r="C17" i="1"/>
  <c r="C16" i="1"/>
  <c r="C14" i="1"/>
  <c r="C13" i="1"/>
  <c r="C9" i="1"/>
  <c r="C11" i="1"/>
  <c r="C12" i="1"/>
  <c r="C25" i="1"/>
  <c r="E40" i="1"/>
  <c r="E38" i="1"/>
  <c r="E35" i="1"/>
  <c r="E30" i="1"/>
  <c r="E28" i="1"/>
  <c r="E23" i="1"/>
  <c r="E21" i="1"/>
  <c r="E18" i="1"/>
  <c r="E17" i="1"/>
  <c r="E16" i="1"/>
  <c r="E13" i="1"/>
  <c r="E41" i="1"/>
  <c r="E39" i="1"/>
  <c r="E37" i="1"/>
  <c r="E36" i="1"/>
  <c r="E34" i="1"/>
  <c r="E33" i="1"/>
  <c r="E32" i="1"/>
  <c r="E31" i="1"/>
  <c r="E42" i="1" s="1"/>
  <c r="E29" i="1"/>
  <c r="E27" i="1"/>
  <c r="E26" i="1"/>
  <c r="E24" i="1"/>
  <c r="E22" i="1"/>
  <c r="E20" i="1"/>
  <c r="E19" i="1"/>
  <c r="E15" i="1"/>
  <c r="E14" i="1"/>
  <c r="E10" i="1"/>
  <c r="E9" i="1"/>
  <c r="E25" i="1"/>
  <c r="E12" i="1"/>
  <c r="E11" i="1"/>
  <c r="I52" i="1"/>
  <c r="I72" i="1"/>
  <c r="I54" i="1"/>
  <c r="I84" i="1"/>
  <c r="I79" i="1"/>
  <c r="I65" i="1"/>
  <c r="I74" i="1"/>
  <c r="I61" i="1"/>
  <c r="I86" i="1"/>
  <c r="I82" i="1"/>
  <c r="I56" i="1"/>
  <c r="I96" i="1"/>
  <c r="I43" i="1"/>
  <c r="H96" i="1"/>
  <c r="H86" i="1"/>
  <c r="B84" i="1"/>
  <c r="H84" i="1" s="1"/>
  <c r="B82" i="1"/>
  <c r="H82" i="1" s="1"/>
  <c r="B79" i="1"/>
  <c r="H79" i="1" s="1"/>
  <c r="B74" i="1"/>
  <c r="H74" i="1" s="1"/>
  <c r="B72" i="1"/>
  <c r="H72" i="1" s="1"/>
  <c r="B65" i="1"/>
  <c r="H65" i="1" s="1"/>
  <c r="B61" i="1"/>
  <c r="H61" i="1" s="1"/>
  <c r="H56" i="1"/>
  <c r="B54" i="1"/>
  <c r="H54" i="1" s="1"/>
  <c r="B52" i="1"/>
  <c r="H52" i="1" s="1"/>
  <c r="H43" i="1"/>
  <c r="D88" i="1"/>
  <c r="F88" i="1"/>
  <c r="G49" i="1" l="1"/>
  <c r="G44" i="1"/>
  <c r="E49" i="1"/>
  <c r="E44" i="1"/>
  <c r="I88" i="1"/>
  <c r="G82" i="1"/>
  <c r="G65" i="1"/>
  <c r="G46" i="1"/>
  <c r="E43" i="1"/>
  <c r="G80" i="1"/>
  <c r="G86" i="1"/>
  <c r="G77" i="1"/>
  <c r="G85" i="1"/>
  <c r="G76" i="1"/>
  <c r="G45" i="1"/>
  <c r="G61" i="1"/>
  <c r="G59" i="1"/>
  <c r="G87" i="1"/>
  <c r="G81" i="1"/>
  <c r="G69" i="1"/>
  <c r="G52" i="1"/>
  <c r="F102" i="1"/>
  <c r="G84" i="1"/>
  <c r="G78" i="1"/>
  <c r="G67" i="1"/>
  <c r="G56" i="1"/>
  <c r="G83" i="1"/>
  <c r="G79" i="1"/>
  <c r="G71" i="1"/>
  <c r="G63" i="1"/>
  <c r="G54" i="1"/>
  <c r="G50" i="1"/>
  <c r="G47" i="1"/>
  <c r="D102" i="1"/>
  <c r="E71" i="1"/>
  <c r="E81" i="1"/>
  <c r="E83" i="1"/>
  <c r="E68" i="1"/>
  <c r="E62" i="1"/>
  <c r="E56" i="1"/>
  <c r="E75" i="1"/>
  <c r="G75" i="1" s="1"/>
  <c r="E92" i="1"/>
  <c r="G92" i="1" s="1"/>
  <c r="E74" i="1"/>
  <c r="G74" i="1" s="1"/>
  <c r="E69" i="1"/>
  <c r="E65" i="1"/>
  <c r="E53" i="1"/>
  <c r="E85" i="1"/>
  <c r="E77" i="1"/>
  <c r="E73" i="1"/>
  <c r="G73" i="1" s="1"/>
  <c r="E70" i="1"/>
  <c r="E64" i="1"/>
  <c r="E55" i="1"/>
  <c r="E46" i="1"/>
  <c r="E99" i="1"/>
  <c r="G99" i="1" s="1"/>
  <c r="E79" i="1"/>
  <c r="E72" i="1"/>
  <c r="E67" i="1"/>
  <c r="E59" i="1"/>
  <c r="E50" i="1"/>
  <c r="E96" i="1"/>
  <c r="G96" i="1" s="1"/>
  <c r="E47" i="1"/>
  <c r="E98" i="1"/>
  <c r="G98" i="1" s="1"/>
  <c r="E95" i="1"/>
  <c r="G95" i="1" s="1"/>
  <c r="E91" i="1"/>
  <c r="G91" i="1" s="1"/>
  <c r="E66" i="1"/>
  <c r="E61" i="1"/>
  <c r="E58" i="1"/>
  <c r="E52" i="1"/>
  <c r="E48" i="1"/>
  <c r="E101" i="1"/>
  <c r="G101" i="1" s="1"/>
  <c r="E94" i="1"/>
  <c r="G94" i="1" s="1"/>
  <c r="E90" i="1"/>
  <c r="G90" i="1" s="1"/>
  <c r="E63" i="1"/>
  <c r="E60" i="1"/>
  <c r="E54" i="1"/>
  <c r="E51" i="1"/>
  <c r="E45" i="1"/>
  <c r="E100" i="1"/>
  <c r="G100" i="1" s="1"/>
  <c r="E97" i="1"/>
  <c r="G97" i="1" s="1"/>
  <c r="E93" i="1"/>
  <c r="G93" i="1" s="1"/>
  <c r="E89" i="1"/>
  <c r="G89" i="1" s="1"/>
  <c r="B88" i="1"/>
  <c r="G43" i="1"/>
  <c r="E87" i="1"/>
  <c r="E86" i="1"/>
  <c r="E84" i="1"/>
  <c r="E82" i="1"/>
  <c r="E80" i="1"/>
  <c r="E78" i="1"/>
  <c r="E76" i="1"/>
  <c r="G72" i="1"/>
  <c r="G70" i="1"/>
  <c r="G68" i="1"/>
  <c r="G66" i="1"/>
  <c r="G64" i="1"/>
  <c r="G62" i="1"/>
  <c r="G60" i="1"/>
  <c r="G58" i="1"/>
  <c r="G55" i="1"/>
  <c r="G53" i="1"/>
  <c r="G51" i="1"/>
  <c r="G48" i="1"/>
  <c r="C44" i="1" l="1"/>
  <c r="C49" i="1"/>
  <c r="H88" i="1"/>
  <c r="C101" i="1"/>
  <c r="C90" i="1"/>
  <c r="C58" i="1"/>
  <c r="C89" i="1"/>
  <c r="C91" i="1"/>
  <c r="C43" i="1"/>
  <c r="C59" i="1"/>
  <c r="C55" i="1"/>
  <c r="C74" i="1"/>
  <c r="C52" i="1"/>
  <c r="C65" i="1"/>
  <c r="C77" i="1"/>
  <c r="C78" i="1"/>
  <c r="C94" i="1"/>
  <c r="C62" i="1"/>
  <c r="C85" i="1"/>
  <c r="C99" i="1"/>
  <c r="C51" i="1"/>
  <c r="C69" i="1"/>
  <c r="C92" i="1"/>
  <c r="C45" i="1"/>
  <c r="C47" i="1"/>
  <c r="C71" i="1"/>
  <c r="C93" i="1"/>
  <c r="C46" i="1"/>
  <c r="C61" i="1"/>
  <c r="C83" i="1"/>
  <c r="C56" i="1"/>
  <c r="C86" i="1"/>
  <c r="C70" i="1"/>
  <c r="C53" i="1"/>
  <c r="C73" i="1"/>
  <c r="C75" i="1"/>
  <c r="C97" i="1"/>
  <c r="C63" i="1"/>
  <c r="C54" i="1"/>
  <c r="C76" i="1"/>
  <c r="C98" i="1"/>
  <c r="C64" i="1"/>
  <c r="C67" i="1"/>
  <c r="C87" i="1"/>
  <c r="C79" i="1"/>
  <c r="C82" i="1"/>
  <c r="C66" i="1"/>
  <c r="C48" i="1"/>
  <c r="C96" i="1"/>
  <c r="C80" i="1"/>
  <c r="B102" i="1"/>
  <c r="C84" i="1"/>
  <c r="C60" i="1"/>
  <c r="C81" i="1"/>
  <c r="C68" i="1"/>
  <c r="C50" i="1"/>
  <c r="C72" i="1"/>
  <c r="C95" i="1"/>
  <c r="C100" i="1"/>
  <c r="C88" i="1" l="1"/>
</calcChain>
</file>

<file path=xl/sharedStrings.xml><?xml version="1.0" encoding="utf-8"?>
<sst xmlns="http://schemas.openxmlformats.org/spreadsheetml/2006/main" count="119" uniqueCount="117">
  <si>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</si>
  <si>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</si>
  <si>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</si>
  <si>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</si>
  <si>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</si>
  <si>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</si>
  <si>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</si>
  <si>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</si>
  <si>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</si>
  <si>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</si>
  <si>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</si>
  <si>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</si>
  <si>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</si>
  <si>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</si>
  <si>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</si>
  <si>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</si>
  <si>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</si>
  <si>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</si>
  <si>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</si>
  <si>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</si>
  <si>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</si>
  <si>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</si>
  <si>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</si>
  <si>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</si>
  <si>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</si>
  <si>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</si>
  <si>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</si>
  <si>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</si>
  <si>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</si>
  <si>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</si>
  <si>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</si>
  <si>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</si>
  <si>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</si>
  <si>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</si>
  <si>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</si>
  <si>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</si>
  <si>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</si>
  <si>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</si>
  <si>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</si>
  <si>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</si>
  <si>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</si>
  <si>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</si>
  <si>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</si>
  <si>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</si>
  <si>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</si>
  <si>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</si>
  <si>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</si>
  <si>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</si>
  <si>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</si>
  <si>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</si>
  <si>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</si>
  <si>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</si>
  <si>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</si>
  <si>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</si>
  <si>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</si>
  <si>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</si>
  <si>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</si>
  <si>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</si>
  <si>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</si>
  <si>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</si>
  <si>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</si>
  <si>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</si>
  <si>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</si>
  <si>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</si>
  <si>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</si>
  <si>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</si>
  <si>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</si>
  <si>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</si>
  <si>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</si>
  <si>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</si>
  <si>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</si>
  <si>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</si>
  <si>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</si>
  <si>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</si>
  <si>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</si>
  <si>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</si>
  <si>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</si>
  <si>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</si>
  <si>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</si>
  <si>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</si>
  <si>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</si>
  <si>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</si>
  <si>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</si>
  <si>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</si>
  <si>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</si>
  <si>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</si>
  <si>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</si>
  <si>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</si>
  <si>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</si>
  <si>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</si>
  <si>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</si>
  <si>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</si>
  <si>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</si>
  <si>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</si>
  <si>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</si>
  <si>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</si>
  <si>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</si>
  <si>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</si>
  <si>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</si>
  <si>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</si>
  <si>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</si>
  <si>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</si>
  <si>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Общеэкономические вопросы</t>
  </si>
  <si>
    <t>Факт на 01.11 .2022 (отчетный) год</t>
  </si>
  <si>
    <t>План на 2023 год по состоянию на 01.11.2023 (текущий) год</t>
  </si>
  <si>
    <t>Факт на 01.11.2023 (текущий) год</t>
  </si>
  <si>
    <t>Информация об исполнении консолидированного бюджета Пряжинского национального муниципального района за январь-октябрь 2023 года</t>
  </si>
  <si>
    <t>Функционирование высшего должностного лица субъекта Российской Федерации и муниципального образования</t>
  </si>
  <si>
    <t>Обеспечение проведения выборов и референдумов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</si>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</sst>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9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166" fontId="8" fillId="0" borderId="1" xfId="0" applyNumberFormat="1" applyFont="1" applyBorder="1" applyAlignment="1">
      <alignment horizontal="right" vertical="top" wrapText="1"/>
    </xf>
    <xf numFmtId="165" fontId="8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4"/>
  <sheetViews>
    <sheetView tabSelected="1" workbookViewId="0">
      <selection activeCell="D11" sqref="D11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2.25" customHeight="1" x14ac:dyDescent="0.25">
      <c r="A2" s="17" t="s">
        <v>106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103</v>
      </c>
      <c r="C5" s="11" t="s">
        <v>2</v>
      </c>
      <c r="D5" s="2" t="s">
        <v>104</v>
      </c>
      <c r="E5" s="2" t="s">
        <v>2</v>
      </c>
      <c r="F5" s="2" t="s">
        <v>105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19" t="s">
        <v>7</v>
      </c>
      <c r="B7" s="20"/>
      <c r="C7" s="20"/>
      <c r="D7" s="20"/>
      <c r="E7" s="20"/>
      <c r="F7" s="20"/>
      <c r="G7" s="20"/>
      <c r="H7" s="20"/>
      <c r="I7" s="21"/>
    </row>
    <row r="8" spans="1:9" ht="26.25" customHeight="1" x14ac:dyDescent="0.25">
      <c r="A8" s="25" t="s">
        <v>8</v>
      </c>
      <c r="B8" s="26">
        <f t="shared" ref="B8" si="0">B9+B11+B14+B19+B22+B23+B24+B25+B27+B28+B29+B30</f>
        <v>162230</v>
      </c>
      <c r="C8" s="26">
        <f>B8/B42*100</f>
        <v>24.651905610690445</v>
      </c>
      <c r="D8" s="26">
        <f>D9+D11+D14+D19+D22+D23+D24+D25+D27+D28+D29+D30</f>
        <v>209587</v>
      </c>
      <c r="E8" s="26">
        <f>D8/D42*100</f>
        <v>29.86356803431104</v>
      </c>
      <c r="F8" s="26">
        <f t="shared" ref="F8" si="1">F9+F11+F14+F19+F22+F23+F24+F25+F27+F28+F29+F30</f>
        <v>172385</v>
      </c>
      <c r="G8" s="27">
        <f>F8/F42*100</f>
        <v>31.765965445057049</v>
      </c>
      <c r="H8" s="27">
        <f>F8/B8*100-100</f>
        <v>6.2596313875362171</v>
      </c>
      <c r="I8" s="27">
        <f>F8/D8*100</f>
        <v>82.249853282884914</v>
      </c>
    </row>
    <row r="9" spans="1:9" ht="26.25" customHeight="1" x14ac:dyDescent="0.25">
      <c r="A9" s="25" t="s">
        <v>9</v>
      </c>
      <c r="B9" s="26">
        <f>B10</f>
        <v>95595</v>
      </c>
      <c r="C9" s="26">
        <f>B9/B42*100</f>
        <v>14.526283158811273</v>
      </c>
      <c r="D9" s="26">
        <f>D10</f>
        <v>127829</v>
      </c>
      <c r="E9" s="26">
        <f>D9/D42*100</f>
        <v>18.214059260631362</v>
      </c>
      <c r="F9" s="26">
        <f>F10</f>
        <v>107399</v>
      </c>
      <c r="G9" s="27">
        <f>F9/F42*100</f>
        <v>19.790776012029365</v>
      </c>
      <c r="H9" s="27">
        <f t="shared" ref="H9:H42" si="2">F9/B9*100-100</f>
        <v>12.347926146765005</v>
      </c>
      <c r="I9" s="27">
        <f t="shared" ref="I9:I42" si="3">F9/D9*100</f>
        <v>84.017711161004144</v>
      </c>
    </row>
    <row r="10" spans="1:9" ht="26.25" customHeight="1" x14ac:dyDescent="0.25">
      <c r="A10" s="25" t="s">
        <v>10</v>
      </c>
      <c r="B10" s="26">
        <v>95595</v>
      </c>
      <c r="C10" s="26">
        <f>B10/B42*100</f>
        <v>14.526283158811273</v>
      </c>
      <c r="D10" s="26">
        <v>127829</v>
      </c>
      <c r="E10" s="26">
        <f>D10/D42*100</f>
        <v>18.214059260631362</v>
      </c>
      <c r="F10" s="26">
        <v>107399</v>
      </c>
      <c r="G10" s="27">
        <f>F10/F42*100</f>
        <v>19.790776012029365</v>
      </c>
      <c r="H10" s="27">
        <f t="shared" si="2"/>
        <v>12.347926146765005</v>
      </c>
      <c r="I10" s="27">
        <f t="shared" si="3"/>
        <v>84.017711161004144</v>
      </c>
    </row>
    <row r="11" spans="1:9" ht="64.5" customHeight="1" x14ac:dyDescent="0.25">
      <c r="A11" s="25" t="s">
        <v>11</v>
      </c>
      <c r="B11" s="26">
        <f>B12</f>
        <v>23568</v>
      </c>
      <c r="C11" s="26">
        <f>B11/B42*100</f>
        <v>3.5813111719950221</v>
      </c>
      <c r="D11" s="26">
        <f>D12</f>
        <v>24957</v>
      </c>
      <c r="E11" s="26">
        <f>D11/D42*100</f>
        <v>3.5560653448558384</v>
      </c>
      <c r="F11" s="26">
        <f>F12</f>
        <v>23454</v>
      </c>
      <c r="G11" s="27">
        <f>F11/F42*100</f>
        <v>4.3219476958457408</v>
      </c>
      <c r="H11" s="27">
        <f t="shared" si="2"/>
        <v>-0.48370672097759382</v>
      </c>
      <c r="I11" s="27">
        <f t="shared" si="3"/>
        <v>93.977641543454737</v>
      </c>
    </row>
    <row r="12" spans="1:9" ht="26.25" customHeight="1" x14ac:dyDescent="0.25">
      <c r="A12" s="25" t="s">
        <v>12</v>
      </c>
      <c r="B12" s="26">
        <f>B13</f>
        <v>23568</v>
      </c>
      <c r="C12" s="26">
        <f>B12/B42*100</f>
        <v>3.5813111719950221</v>
      </c>
      <c r="D12" s="26">
        <f>D13</f>
        <v>24957</v>
      </c>
      <c r="E12" s="26">
        <f>D12/D42*100</f>
        <v>3.5560653448558384</v>
      </c>
      <c r="F12" s="26">
        <f>F13</f>
        <v>23454</v>
      </c>
      <c r="G12" s="27">
        <f>F12/F42*100</f>
        <v>4.3219476958457408</v>
      </c>
      <c r="H12" s="27">
        <f t="shared" si="2"/>
        <v>-0.48370672097759382</v>
      </c>
      <c r="I12" s="27">
        <f t="shared" si="3"/>
        <v>93.977641543454737</v>
      </c>
    </row>
    <row r="13" spans="1:9" ht="26.25" customHeight="1" x14ac:dyDescent="0.25">
      <c r="A13" s="25" t="s">
        <v>13</v>
      </c>
      <c r="B13" s="26">
        <v>23568</v>
      </c>
      <c r="C13" s="26">
        <f>B13/B42*100</f>
        <v>3.5813111719950221</v>
      </c>
      <c r="D13" s="26">
        <v>24957</v>
      </c>
      <c r="E13" s="26">
        <f>D13/D42*100</f>
        <v>3.5560653448558384</v>
      </c>
      <c r="F13" s="26">
        <v>23454</v>
      </c>
      <c r="G13" s="27">
        <f>F13/F42*100</f>
        <v>4.3219476958457408</v>
      </c>
      <c r="H13" s="27">
        <f t="shared" si="2"/>
        <v>-0.48370672097759382</v>
      </c>
      <c r="I13" s="27">
        <f t="shared" si="3"/>
        <v>93.977641543454737</v>
      </c>
    </row>
    <row r="14" spans="1:9" ht="26.25" customHeight="1" x14ac:dyDescent="0.25">
      <c r="A14" s="25" t="s">
        <v>14</v>
      </c>
      <c r="B14" s="26">
        <f>B15+B16+B17+B18</f>
        <v>3566</v>
      </c>
      <c r="C14" s="26">
        <f>B14/B42*100</f>
        <v>0.54187693649585233</v>
      </c>
      <c r="D14" s="26">
        <f>D15+D16+D17+D18</f>
        <v>3911</v>
      </c>
      <c r="E14" s="26">
        <f>D14/D42*100</f>
        <v>0.55726936585852394</v>
      </c>
      <c r="F14" s="26">
        <f>F15+F16+F17+F18</f>
        <v>930</v>
      </c>
      <c r="G14" s="27">
        <f>F14/F42*100</f>
        <v>0.17137423710823482</v>
      </c>
      <c r="H14" s="27">
        <f t="shared" si="2"/>
        <v>-73.920358945597314</v>
      </c>
      <c r="I14" s="27">
        <f t="shared" si="3"/>
        <v>23.779084633086168</v>
      </c>
    </row>
    <row r="15" spans="1:9" ht="39" customHeight="1" x14ac:dyDescent="0.25">
      <c r="A15" s="25" t="s">
        <v>15</v>
      </c>
      <c r="B15" s="26">
        <v>1752</v>
      </c>
      <c r="C15" s="26">
        <f>B15/B42*100</f>
        <v>0.26622781624810243</v>
      </c>
      <c r="D15" s="26">
        <v>1900</v>
      </c>
      <c r="E15" s="26">
        <f>D15/D42*100</f>
        <v>0.27072661598854397</v>
      </c>
      <c r="F15" s="26">
        <v>1281</v>
      </c>
      <c r="G15" s="27">
        <f>F15/F42*100</f>
        <v>0.23605419111360085</v>
      </c>
      <c r="H15" s="27">
        <f t="shared" si="2"/>
        <v>-26.88356164383562</v>
      </c>
      <c r="I15" s="27">
        <f t="shared" si="3"/>
        <v>67.421052631578945</v>
      </c>
    </row>
    <row r="16" spans="1:9" ht="39" customHeight="1" x14ac:dyDescent="0.25">
      <c r="A16" s="25" t="s">
        <v>109</v>
      </c>
      <c r="B16" s="26">
        <v>-97</v>
      </c>
      <c r="C16" s="26">
        <f>B16/B42*100</f>
        <v>-1.4739782063964577E-2</v>
      </c>
      <c r="D16" s="26">
        <v>0</v>
      </c>
      <c r="E16" s="26">
        <f>D16/D42*100</f>
        <v>0</v>
      </c>
      <c r="F16" s="26">
        <v>-57</v>
      </c>
      <c r="G16" s="27">
        <f>F16/F42*100</f>
        <v>-1.0503582274375681E-2</v>
      </c>
      <c r="H16" s="27">
        <f t="shared" si="2"/>
        <v>-41.237113402061851</v>
      </c>
      <c r="I16" s="27"/>
    </row>
    <row r="17" spans="1:9" ht="39" customHeight="1" x14ac:dyDescent="0.25">
      <c r="A17" s="25" t="s">
        <v>110</v>
      </c>
      <c r="B17" s="26">
        <v>1221</v>
      </c>
      <c r="C17" s="26">
        <f>B17/B42*100</f>
        <v>0.18553890618660562</v>
      </c>
      <c r="D17" s="26">
        <v>911</v>
      </c>
      <c r="E17" s="26">
        <f>D17/D42*100</f>
        <v>0.12980628798187557</v>
      </c>
      <c r="F17" s="26">
        <v>-1081</v>
      </c>
      <c r="G17" s="27">
        <f>F17/F42*100</f>
        <v>-0.19919951646666864</v>
      </c>
      <c r="H17" s="27"/>
      <c r="I17" s="27">
        <f t="shared" si="3"/>
        <v>-118.66081229418222</v>
      </c>
    </row>
    <row r="18" spans="1:9" ht="45" customHeight="1" x14ac:dyDescent="0.25">
      <c r="A18" s="25" t="s">
        <v>111</v>
      </c>
      <c r="B18" s="26">
        <v>690</v>
      </c>
      <c r="C18" s="26">
        <f>B18/B42*100</f>
        <v>0.10484999612510883</v>
      </c>
      <c r="D18" s="26">
        <v>1100</v>
      </c>
      <c r="E18" s="26">
        <f>D18/D42*100</f>
        <v>0.15673646188810442</v>
      </c>
      <c r="F18" s="26">
        <v>787</v>
      </c>
      <c r="G18" s="27">
        <f>F18/F42*100</f>
        <v>0.14502314473567826</v>
      </c>
      <c r="H18" s="27">
        <f t="shared" si="2"/>
        <v>14.05797101449275</v>
      </c>
      <c r="I18" s="27">
        <f t="shared" si="3"/>
        <v>71.545454545454547</v>
      </c>
    </row>
    <row r="19" spans="1:9" ht="15" customHeight="1" x14ac:dyDescent="0.25">
      <c r="A19" s="25" t="s">
        <v>16</v>
      </c>
      <c r="B19" s="26">
        <f>B20+B21</f>
        <v>10231</v>
      </c>
      <c r="C19" s="26">
        <f>B19/B42*100</f>
        <v>1.5546671164579544</v>
      </c>
      <c r="D19" s="26">
        <f>D20+D21</f>
        <v>15617</v>
      </c>
      <c r="E19" s="26">
        <f>D19/D42*100</f>
        <v>2.2252302957332057</v>
      </c>
      <c r="F19" s="26">
        <f>F20+F21</f>
        <v>8993</v>
      </c>
      <c r="G19" s="27">
        <f>F19/F42*100</f>
        <v>1.657170445499307</v>
      </c>
      <c r="H19" s="27"/>
      <c r="I19" s="27"/>
    </row>
    <row r="20" spans="1:9" ht="26.25" customHeight="1" x14ac:dyDescent="0.25">
      <c r="A20" s="25" t="s">
        <v>112</v>
      </c>
      <c r="B20" s="26">
        <v>1057</v>
      </c>
      <c r="C20" s="26">
        <f>B20/B42*100</f>
        <v>0.16061803754237686</v>
      </c>
      <c r="D20" s="26">
        <v>2043</v>
      </c>
      <c r="E20" s="26">
        <f>D20/D42*100</f>
        <v>0.29110235603399759</v>
      </c>
      <c r="F20" s="26">
        <v>1201</v>
      </c>
      <c r="G20" s="27">
        <f>F20/F42*100</f>
        <v>0.22131232125482797</v>
      </c>
      <c r="H20" s="27"/>
      <c r="I20" s="27"/>
    </row>
    <row r="21" spans="1:9" ht="15" customHeight="1" x14ac:dyDescent="0.25">
      <c r="A21" s="25" t="s">
        <v>113</v>
      </c>
      <c r="B21" s="26">
        <v>9174</v>
      </c>
      <c r="C21" s="26">
        <f>B21/B42*100</f>
        <v>1.3940490789155775</v>
      </c>
      <c r="D21" s="26">
        <v>13574</v>
      </c>
      <c r="E21" s="26">
        <f>D21/D42*100</f>
        <v>1.9341279396992084</v>
      </c>
      <c r="F21" s="26">
        <v>7792</v>
      </c>
      <c r="G21" s="27">
        <f>F21/F42*100</f>
        <v>1.4358581242444792</v>
      </c>
      <c r="H21" s="27"/>
      <c r="I21" s="27"/>
    </row>
    <row r="22" spans="1:9" ht="26.25" customHeight="1" x14ac:dyDescent="0.25">
      <c r="A22" s="25" t="s">
        <v>17</v>
      </c>
      <c r="B22" s="26">
        <v>1926</v>
      </c>
      <c r="C22" s="26">
        <f>B22/B42*100</f>
        <v>0.29266825005356467</v>
      </c>
      <c r="D22" s="26">
        <v>2318</v>
      </c>
      <c r="E22" s="26">
        <f>D22/D42*100</f>
        <v>0.33028647150602369</v>
      </c>
      <c r="F22" s="26">
        <v>2011</v>
      </c>
      <c r="G22" s="27">
        <f>F22/F42*100</f>
        <v>0.37057375357490341</v>
      </c>
      <c r="H22" s="27">
        <f t="shared" si="2"/>
        <v>4.4132917964693661</v>
      </c>
      <c r="I22" s="27">
        <f t="shared" si="3"/>
        <v>86.755823986194997</v>
      </c>
    </row>
    <row r="23" spans="1:9" ht="64.5" customHeight="1" x14ac:dyDescent="0.25">
      <c r="A23" s="25" t="s">
        <v>18</v>
      </c>
      <c r="B23" s="26">
        <v>-4</v>
      </c>
      <c r="C23" s="26">
        <f>B23/B42*100</f>
        <v>-6.078260644933846E-4</v>
      </c>
      <c r="D23" s="26">
        <v>0</v>
      </c>
      <c r="E23" s="26">
        <f>D23/D42*100</f>
        <v>0</v>
      </c>
      <c r="F23" s="26">
        <v>0</v>
      </c>
      <c r="G23" s="27">
        <f>F23/F42*100</f>
        <v>0</v>
      </c>
      <c r="H23" s="27"/>
      <c r="I23" s="27"/>
    </row>
    <row r="24" spans="1:9" ht="95.25" customHeight="1" x14ac:dyDescent="0.25">
      <c r="A24" s="25" t="s">
        <v>19</v>
      </c>
      <c r="B24" s="26">
        <v>7565</v>
      </c>
      <c r="C24" s="26">
        <f>B24/B42*100</f>
        <v>1.1495510444731136</v>
      </c>
      <c r="D24" s="26">
        <v>10137</v>
      </c>
      <c r="E24" s="26">
        <f>D24/D42*100</f>
        <v>1.4443977401451951</v>
      </c>
      <c r="F24" s="26">
        <v>10137</v>
      </c>
      <c r="G24" s="27">
        <f>F24/F42*100</f>
        <v>1.8679791844797595</v>
      </c>
      <c r="H24" s="27">
        <f t="shared" si="2"/>
        <v>33.998678122934564</v>
      </c>
      <c r="I24" s="27">
        <f t="shared" si="3"/>
        <v>100</v>
      </c>
    </row>
    <row r="25" spans="1:9" ht="44.25" customHeight="1" x14ac:dyDescent="0.25">
      <c r="A25" s="25" t="s">
        <v>20</v>
      </c>
      <c r="B25" s="26">
        <f>B26</f>
        <v>255</v>
      </c>
      <c r="C25" s="26">
        <f>B25/B42*100</f>
        <v>3.8748911611453267E-2</v>
      </c>
      <c r="D25" s="26">
        <f>D26</f>
        <v>231</v>
      </c>
      <c r="E25" s="26">
        <f>D25/D42*100</f>
        <v>3.291465699650193E-2</v>
      </c>
      <c r="F25" s="26">
        <f>F26</f>
        <v>134</v>
      </c>
      <c r="G25" s="27">
        <f>F25/F42*100</f>
        <v>2.4692632013444588E-2</v>
      </c>
      <c r="H25" s="27"/>
      <c r="I25" s="27">
        <f t="shared" si="3"/>
        <v>58.00865800865801</v>
      </c>
    </row>
    <row r="26" spans="1:9" ht="39" customHeight="1" x14ac:dyDescent="0.25">
      <c r="A26" s="25" t="s">
        <v>21</v>
      </c>
      <c r="B26" s="26">
        <v>255</v>
      </c>
      <c r="C26" s="26">
        <f>B26/B42*100</f>
        <v>3.8748911611453267E-2</v>
      </c>
      <c r="D26" s="26">
        <v>231</v>
      </c>
      <c r="E26" s="26">
        <f>D26/D42*100</f>
        <v>3.291465699650193E-2</v>
      </c>
      <c r="F26" s="26">
        <v>134</v>
      </c>
      <c r="G26" s="27">
        <f>F26/F42*100</f>
        <v>2.4692632013444588E-2</v>
      </c>
      <c r="H26" s="27"/>
      <c r="I26" s="27">
        <f t="shared" si="3"/>
        <v>58.00865800865801</v>
      </c>
    </row>
    <row r="27" spans="1:9" ht="51.75" customHeight="1" x14ac:dyDescent="0.25">
      <c r="A27" s="25" t="s">
        <v>22</v>
      </c>
      <c r="B27" s="26">
        <v>10294</v>
      </c>
      <c r="C27" s="26">
        <f>B27/B42*100</f>
        <v>1.5642403769737252</v>
      </c>
      <c r="D27" s="26">
        <v>14385</v>
      </c>
      <c r="E27" s="26">
        <f>D27/D42*100</f>
        <v>2.0496854584185291</v>
      </c>
      <c r="F27" s="26">
        <v>10672</v>
      </c>
      <c r="G27" s="27">
        <f>F27/F42*100</f>
        <v>1.9665654391603034</v>
      </c>
      <c r="H27" s="27">
        <f t="shared" si="2"/>
        <v>3.6720419661939019</v>
      </c>
      <c r="I27" s="27">
        <f t="shared" si="3"/>
        <v>74.188390684741051</v>
      </c>
    </row>
    <row r="28" spans="1:9" ht="39" customHeight="1" x14ac:dyDescent="0.25">
      <c r="A28" s="25" t="s">
        <v>23</v>
      </c>
      <c r="B28" s="26">
        <v>7405</v>
      </c>
      <c r="C28" s="26">
        <f>B28/B42*100</f>
        <v>1.1252380018933783</v>
      </c>
      <c r="D28" s="26">
        <v>9096</v>
      </c>
      <c r="E28" s="26">
        <f>D28/D42*100</f>
        <v>1.2960680521219978</v>
      </c>
      <c r="F28" s="26">
        <v>7876</v>
      </c>
      <c r="G28" s="27">
        <f>F28/F42*100</f>
        <v>1.4513370875961906</v>
      </c>
      <c r="H28" s="27">
        <f t="shared" si="2"/>
        <v>6.3605671843349114</v>
      </c>
      <c r="I28" s="27">
        <f t="shared" si="3"/>
        <v>86.587510993843452</v>
      </c>
    </row>
    <row r="29" spans="1:9" ht="26.25" customHeight="1" x14ac:dyDescent="0.25">
      <c r="A29" s="25" t="s">
        <v>24</v>
      </c>
      <c r="B29" s="26">
        <v>1735</v>
      </c>
      <c r="C29" s="26">
        <f>B29/B42*100</f>
        <v>0.26364455547400556</v>
      </c>
      <c r="D29" s="26">
        <v>986</v>
      </c>
      <c r="E29" s="26">
        <f>D29/D42*100</f>
        <v>0.14049286492879176</v>
      </c>
      <c r="F29" s="26">
        <v>669</v>
      </c>
      <c r="G29" s="27">
        <f>F29/F42*100</f>
        <v>0.12327888669398826</v>
      </c>
      <c r="H29" s="27">
        <f t="shared" si="2"/>
        <v>-61.440922190201732</v>
      </c>
      <c r="I29" s="27">
        <f t="shared" si="3"/>
        <v>67.849898580121703</v>
      </c>
    </row>
    <row r="30" spans="1:9" ht="26.25" customHeight="1" x14ac:dyDescent="0.25">
      <c r="A30" s="25" t="s">
        <v>25</v>
      </c>
      <c r="B30" s="26">
        <v>94</v>
      </c>
      <c r="C30" s="26">
        <f>B30/B42*100</f>
        <v>1.4283912515594539E-2</v>
      </c>
      <c r="D30" s="26">
        <v>120</v>
      </c>
      <c r="E30" s="26">
        <f>D30/D42*100</f>
        <v>1.7098523115065937E-2</v>
      </c>
      <c r="F30" s="26">
        <v>110</v>
      </c>
      <c r="G30" s="27">
        <f>F30/F42*100</f>
        <v>2.027007105581272E-2</v>
      </c>
      <c r="H30" s="27">
        <f t="shared" si="2"/>
        <v>17.021276595744681</v>
      </c>
      <c r="I30" s="27">
        <f t="shared" si="3"/>
        <v>91.666666666666657</v>
      </c>
    </row>
    <row r="31" spans="1:9" ht="26.25" customHeight="1" x14ac:dyDescent="0.25">
      <c r="A31" s="25" t="s">
        <v>26</v>
      </c>
      <c r="B31" s="26">
        <f>B32+B39+B40+B41</f>
        <v>495853</v>
      </c>
      <c r="C31" s="26">
        <f>B31/B42*100</f>
        <v>75.348094389309551</v>
      </c>
      <c r="D31" s="26">
        <f>D32+D39+D40+D41</f>
        <v>492228</v>
      </c>
      <c r="E31" s="26">
        <f>D31/D42*100</f>
        <v>70.136431965688956</v>
      </c>
      <c r="F31" s="26">
        <f t="shared" ref="F31" si="4">F32+F39+F40+F41</f>
        <v>370287</v>
      </c>
      <c r="G31" s="27">
        <f>F31/F42*100</f>
        <v>68.234034554942951</v>
      </c>
      <c r="H31" s="27">
        <f t="shared" si="2"/>
        <v>-25.32323087689295</v>
      </c>
      <c r="I31" s="27">
        <f t="shared" si="3"/>
        <v>75.22672420098003</v>
      </c>
    </row>
    <row r="32" spans="1:9" ht="64.5" customHeight="1" x14ac:dyDescent="0.25">
      <c r="A32" s="25" t="s">
        <v>27</v>
      </c>
      <c r="B32" s="26">
        <f>B33+B36+B37+B38</f>
        <v>494014</v>
      </c>
      <c r="C32" s="26">
        <f>B32/B42*100</f>
        <v>75.068646356158723</v>
      </c>
      <c r="D32" s="26">
        <f>D33+D36+D37+D38</f>
        <v>491159</v>
      </c>
      <c r="E32" s="26">
        <f>D32/D42*100</f>
        <v>69.984112622272249</v>
      </c>
      <c r="F32" s="26">
        <f t="shared" ref="F32" si="5">F33+F36+F37+F38</f>
        <v>369760</v>
      </c>
      <c r="G32" s="27">
        <f>F32/F42*100</f>
        <v>68.136922487248285</v>
      </c>
      <c r="H32" s="27">
        <f t="shared" si="2"/>
        <v>-25.151918771532792</v>
      </c>
      <c r="I32" s="27">
        <f t="shared" si="3"/>
        <v>75.283156778151266</v>
      </c>
    </row>
    <row r="33" spans="1:9" ht="39" customHeight="1" x14ac:dyDescent="0.25">
      <c r="A33" s="25" t="s">
        <v>28</v>
      </c>
      <c r="B33" s="26">
        <f>B34+B35</f>
        <v>66699</v>
      </c>
      <c r="C33" s="26">
        <f>B33/B42*100</f>
        <v>10.135347668911065</v>
      </c>
      <c r="D33" s="26">
        <f>D34+D35</f>
        <v>69229</v>
      </c>
      <c r="E33" s="26">
        <f>D33/D42*100</f>
        <v>9.8642804727741638</v>
      </c>
      <c r="F33" s="26">
        <f>F34+F35</f>
        <v>59678</v>
      </c>
      <c r="G33" s="27">
        <f>F33/F42*100</f>
        <v>10.997066367898105</v>
      </c>
      <c r="H33" s="27">
        <f t="shared" si="2"/>
        <v>-10.526394698571195</v>
      </c>
      <c r="I33" s="27">
        <f t="shared" si="3"/>
        <v>86.20375854049604</v>
      </c>
    </row>
    <row r="34" spans="1:9" ht="39" customHeight="1" x14ac:dyDescent="0.25">
      <c r="A34" s="25" t="s">
        <v>29</v>
      </c>
      <c r="B34" s="26">
        <v>60570</v>
      </c>
      <c r="C34" s="26">
        <f>B34/B42*100</f>
        <v>9.2040061815910761</v>
      </c>
      <c r="D34" s="26">
        <v>69229</v>
      </c>
      <c r="E34" s="26">
        <f>D34/D42*100</f>
        <v>9.8642804727741638</v>
      </c>
      <c r="F34" s="26">
        <v>58451</v>
      </c>
      <c r="G34" s="27">
        <f>F34/F42*100</f>
        <v>10.770962938939176</v>
      </c>
      <c r="H34" s="27">
        <f t="shared" si="2"/>
        <v>-3.4984315667822301</v>
      </c>
      <c r="I34" s="27">
        <f t="shared" si="3"/>
        <v>84.431379913042221</v>
      </c>
    </row>
    <row r="35" spans="1:9" ht="64.5" customHeight="1" x14ac:dyDescent="0.25">
      <c r="A35" s="28" t="s">
        <v>114</v>
      </c>
      <c r="B35" s="26">
        <v>6129</v>
      </c>
      <c r="C35" s="26">
        <f>B35/B42*100</f>
        <v>0.93134148731998845</v>
      </c>
      <c r="D35" s="26">
        <v>0</v>
      </c>
      <c r="E35" s="26">
        <f>D35/D42*100</f>
        <v>0</v>
      </c>
      <c r="F35" s="26">
        <v>1227</v>
      </c>
      <c r="G35" s="27">
        <f>F35/F42*100</f>
        <v>0.22610342895892915</v>
      </c>
      <c r="H35" s="27"/>
      <c r="I35" s="27"/>
    </row>
    <row r="36" spans="1:9" ht="39" customHeight="1" x14ac:dyDescent="0.25">
      <c r="A36" s="3" t="s">
        <v>115</v>
      </c>
      <c r="B36" s="26">
        <v>225882</v>
      </c>
      <c r="C36" s="26">
        <f>B36/B42*100</f>
        <v>34.324241774973672</v>
      </c>
      <c r="D36" s="26">
        <v>138306</v>
      </c>
      <c r="E36" s="26">
        <f>D36/D42*100</f>
        <v>19.706902816269245</v>
      </c>
      <c r="F36" s="26">
        <v>98290</v>
      </c>
      <c r="G36" s="27">
        <f>F36/F42*100</f>
        <v>18.112229855234837</v>
      </c>
      <c r="H36" s="27"/>
      <c r="I36" s="27">
        <f t="shared" si="3"/>
        <v>71.067054213121622</v>
      </c>
    </row>
    <row r="37" spans="1:9" ht="39" customHeight="1" x14ac:dyDescent="0.25">
      <c r="A37" s="3" t="s">
        <v>116</v>
      </c>
      <c r="B37" s="26">
        <v>181666</v>
      </c>
      <c r="C37" s="26">
        <f>B37/B42*100</f>
        <v>27.605332458063803</v>
      </c>
      <c r="D37" s="26">
        <v>272420</v>
      </c>
      <c r="E37" s="26">
        <f>D37/D42*100</f>
        <v>38.816497225052188</v>
      </c>
      <c r="F37" s="26">
        <v>196355</v>
      </c>
      <c r="G37" s="27">
        <f>F37/F42*100</f>
        <v>36.182998201491877</v>
      </c>
      <c r="H37" s="27">
        <f t="shared" si="2"/>
        <v>8.0857177457532003</v>
      </c>
      <c r="I37" s="27">
        <f t="shared" si="3"/>
        <v>72.078041259819386</v>
      </c>
    </row>
    <row r="38" spans="1:9" ht="26.25" customHeight="1" x14ac:dyDescent="0.25">
      <c r="A38" s="25" t="s">
        <v>30</v>
      </c>
      <c r="B38" s="26">
        <v>19767</v>
      </c>
      <c r="C38" s="26">
        <f>B38/B42*100</f>
        <v>3.0037244542101833</v>
      </c>
      <c r="D38" s="26">
        <v>11204</v>
      </c>
      <c r="E38" s="26">
        <f>D38/D42*100</f>
        <v>1.5964321081766562</v>
      </c>
      <c r="F38" s="26">
        <v>15437</v>
      </c>
      <c r="G38" s="27">
        <f>F38/F42*100</f>
        <v>2.844628062623463</v>
      </c>
      <c r="H38" s="27"/>
      <c r="I38" s="27"/>
    </row>
    <row r="39" spans="1:9" ht="26.25" customHeight="1" x14ac:dyDescent="0.25">
      <c r="A39" s="25" t="s">
        <v>31</v>
      </c>
      <c r="B39" s="26">
        <v>2185</v>
      </c>
      <c r="C39" s="26">
        <f>B39/B42*100</f>
        <v>0.33202498772951133</v>
      </c>
      <c r="D39" s="26">
        <v>1113</v>
      </c>
      <c r="E39" s="26">
        <f>D39/D42*100</f>
        <v>0.15858880189223656</v>
      </c>
      <c r="F39" s="26">
        <v>664</v>
      </c>
      <c r="G39" s="27">
        <f>F39/F42*100</f>
        <v>0.12235751982781495</v>
      </c>
      <c r="H39" s="27"/>
      <c r="I39" s="27"/>
    </row>
    <row r="40" spans="1:9" ht="64.5" customHeight="1" x14ac:dyDescent="0.25">
      <c r="A40" s="25" t="s">
        <v>32</v>
      </c>
      <c r="B40" s="26">
        <v>70</v>
      </c>
      <c r="C40" s="26">
        <f>B40/B42*100</f>
        <v>1.0636956128634229E-2</v>
      </c>
      <c r="D40" s="26">
        <v>3</v>
      </c>
      <c r="E40" s="26">
        <f>D40/D42*100</f>
        <v>4.2746307787664838E-4</v>
      </c>
      <c r="F40" s="26">
        <v>3</v>
      </c>
      <c r="G40" s="27">
        <f>F40/F42*100</f>
        <v>5.5282011970398325E-4</v>
      </c>
      <c r="H40" s="27"/>
      <c r="I40" s="27"/>
    </row>
    <row r="41" spans="1:9" ht="39" customHeight="1" x14ac:dyDescent="0.25">
      <c r="A41" s="25" t="s">
        <v>33</v>
      </c>
      <c r="B41" s="26">
        <v>-416</v>
      </c>
      <c r="C41" s="26">
        <f>B41/B42*100</f>
        <v>-6.3213910707311999E-2</v>
      </c>
      <c r="D41" s="26">
        <v>-47</v>
      </c>
      <c r="E41" s="26">
        <f>D41/D42*100</f>
        <v>-6.6969215534008249E-3</v>
      </c>
      <c r="F41" s="26">
        <v>-140</v>
      </c>
      <c r="G41" s="27">
        <f>F41/F42*100</f>
        <v>-2.5798272252852552E-2</v>
      </c>
      <c r="H41" s="27">
        <f t="shared" si="2"/>
        <v>-66.34615384615384</v>
      </c>
      <c r="I41" s="27">
        <f t="shared" si="3"/>
        <v>297.87234042553189</v>
      </c>
    </row>
    <row r="42" spans="1:9" s="14" customFormat="1" ht="15" customHeight="1" x14ac:dyDescent="0.25">
      <c r="A42" s="12" t="s">
        <v>34</v>
      </c>
      <c r="B42" s="15">
        <f>B8+B31</f>
        <v>658083</v>
      </c>
      <c r="C42" s="15">
        <f t="shared" ref="C42:F42" si="6">C8+C31</f>
        <v>100</v>
      </c>
      <c r="D42" s="15">
        <f t="shared" si="6"/>
        <v>701815</v>
      </c>
      <c r="E42" s="15">
        <f t="shared" si="6"/>
        <v>100</v>
      </c>
      <c r="F42" s="15">
        <f t="shared" si="6"/>
        <v>542672</v>
      </c>
      <c r="G42" s="27">
        <f>G31+G8</f>
        <v>100</v>
      </c>
      <c r="H42" s="27">
        <f t="shared" si="2"/>
        <v>-17.537453482311506</v>
      </c>
      <c r="I42" s="27">
        <f t="shared" si="3"/>
        <v>77.324081132492182</v>
      </c>
    </row>
    <row r="43" spans="1:9" ht="26.25" customHeight="1" x14ac:dyDescent="0.25">
      <c r="A43" s="3" t="s">
        <v>35</v>
      </c>
      <c r="B43" s="16">
        <f>SUM(B44:B51)</f>
        <v>63085.5</v>
      </c>
      <c r="C43" s="9">
        <f>B43/B88*100</f>
        <v>9.8644044103240738</v>
      </c>
      <c r="D43" s="16">
        <f>SUM(D44:D51)</f>
        <v>86279.700000000012</v>
      </c>
      <c r="E43" s="9">
        <f>D43/D88*100</f>
        <v>11.70724777225009</v>
      </c>
      <c r="F43" s="16">
        <f>SUM(F44:F51)</f>
        <v>62896.6</v>
      </c>
      <c r="G43" s="9">
        <f>F43/F88*100</f>
        <v>12.00386434632849</v>
      </c>
      <c r="H43" s="9">
        <f>F43/B43*100-100</f>
        <v>-0.29943489391382627</v>
      </c>
      <c r="I43" s="10">
        <f t="shared" ref="I9:I65" si="7">F43/D43*100</f>
        <v>72.898491765733979</v>
      </c>
    </row>
    <row r="44" spans="1:9" ht="53.25" customHeight="1" x14ac:dyDescent="0.25">
      <c r="A44" s="3" t="s">
        <v>107</v>
      </c>
      <c r="B44" s="16">
        <v>4246.1000000000004</v>
      </c>
      <c r="C44" s="9">
        <f>B44/B88*100</f>
        <v>0.66394413243418926</v>
      </c>
      <c r="D44" s="16">
        <v>7051.7</v>
      </c>
      <c r="E44" s="9">
        <f>D44/D88*100</f>
        <v>0.9568415179419486</v>
      </c>
      <c r="F44" s="16">
        <v>5287.6</v>
      </c>
      <c r="G44" s="9">
        <f>F44/F88*100</f>
        <v>1.0091425151382829</v>
      </c>
      <c r="H44" s="9">
        <f>F44/B44*100-100</f>
        <v>24.528390758578468</v>
      </c>
      <c r="I44" s="10">
        <f t="shared" ref="I44" si="8">F44/D44*100</f>
        <v>74.983337351277001</v>
      </c>
    </row>
    <row r="45" spans="1:9" ht="78" customHeight="1" x14ac:dyDescent="0.25">
      <c r="A45" s="3" t="s">
        <v>36</v>
      </c>
      <c r="B45" s="16">
        <v>191</v>
      </c>
      <c r="C45" s="9">
        <f>B45/B88*100</f>
        <v>2.9865836719561514E-2</v>
      </c>
      <c r="D45" s="16">
        <v>355.1</v>
      </c>
      <c r="E45" s="9">
        <f>D45/D88*100</f>
        <v>4.8183334943515177E-2</v>
      </c>
      <c r="F45" s="16">
        <v>227.3</v>
      </c>
      <c r="G45" s="9">
        <f>F45/F88*100</f>
        <v>4.3380379319716264E-2</v>
      </c>
      <c r="H45" s="9">
        <f>F45/B45*100-100</f>
        <v>19.005235602094245</v>
      </c>
      <c r="I45" s="10">
        <f t="shared" si="7"/>
        <v>64.010137989298784</v>
      </c>
    </row>
    <row r="46" spans="1:9" ht="111.75" customHeight="1" x14ac:dyDescent="0.25">
      <c r="A46" s="3" t="s">
        <v>37</v>
      </c>
      <c r="B46" s="16">
        <v>22643.1</v>
      </c>
      <c r="C46" s="9">
        <f>B46/B88*100</f>
        <v>3.5406027613858813</v>
      </c>
      <c r="D46" s="16">
        <v>30511.1</v>
      </c>
      <c r="E46" s="9">
        <f>D46/D88*100</f>
        <v>4.1400353443961873</v>
      </c>
      <c r="F46" s="16">
        <v>22251.5</v>
      </c>
      <c r="G46" s="9">
        <f>F46/F88*100</f>
        <v>4.2467158400029312</v>
      </c>
      <c r="H46" s="9">
        <f>F46/B46*100-100</f>
        <v>-1.7294451731432474</v>
      </c>
      <c r="I46" s="10">
        <f t="shared" si="7"/>
        <v>72.929196259721877</v>
      </c>
    </row>
    <row r="47" spans="1:9" ht="15" customHeight="1" x14ac:dyDescent="0.25">
      <c r="A47" s="3" t="s">
        <v>38</v>
      </c>
      <c r="B47" s="16">
        <v>14.6</v>
      </c>
      <c r="C47" s="9">
        <f>B47/B88*100</f>
        <v>2.2829383042177911E-3</v>
      </c>
      <c r="D47" s="16">
        <v>0.3</v>
      </c>
      <c r="E47" s="9">
        <f>D47/D88*100</f>
        <v>4.0706844503110542E-5</v>
      </c>
      <c r="F47" s="16">
        <v>0.3</v>
      </c>
      <c r="G47" s="9">
        <f>F47/F88*100</f>
        <v>5.7255230074416536E-5</v>
      </c>
      <c r="H47" s="9">
        <f t="shared" ref="H47:H50" si="9">F47/B47*100-100</f>
        <v>-97.945205479452056</v>
      </c>
      <c r="I47" s="10">
        <f t="shared" si="7"/>
        <v>100</v>
      </c>
    </row>
    <row r="48" spans="1:9" ht="64.5" customHeight="1" x14ac:dyDescent="0.25">
      <c r="A48" s="3" t="s">
        <v>39</v>
      </c>
      <c r="B48" s="16">
        <v>5605.8</v>
      </c>
      <c r="C48" s="9">
        <f>B48/B88*100</f>
        <v>0.87655448943726677</v>
      </c>
      <c r="D48" s="16">
        <v>7869.3</v>
      </c>
      <c r="E48" s="9">
        <f>D48/D88*100</f>
        <v>1.0677812381610927</v>
      </c>
      <c r="F48" s="16">
        <v>5496.8</v>
      </c>
      <c r="G48" s="9">
        <f>F48/F88*100</f>
        <v>1.0490684955768426</v>
      </c>
      <c r="H48" s="9">
        <f t="shared" si="9"/>
        <v>-1.9444147133326197</v>
      </c>
      <c r="I48" s="10">
        <f t="shared" si="7"/>
        <v>69.851193880014733</v>
      </c>
    </row>
    <row r="49" spans="1:9" ht="34.5" customHeight="1" x14ac:dyDescent="0.25">
      <c r="A49" s="3" t="s">
        <v>108</v>
      </c>
      <c r="B49" s="16">
        <v>255.7</v>
      </c>
      <c r="C49" s="9">
        <f>B49/B88*100</f>
        <v>3.9982693451266378E-2</v>
      </c>
      <c r="D49" s="16">
        <v>2658.5</v>
      </c>
      <c r="E49" s="9">
        <f>D49/D88*100</f>
        <v>0.36073048703839794</v>
      </c>
      <c r="F49" s="16">
        <v>2648.7</v>
      </c>
      <c r="G49" s="9">
        <f>F49/F88*100</f>
        <v>0.50550642632702347</v>
      </c>
      <c r="H49" s="9">
        <f t="shared" ref="H49" si="10">F49/B49*100-100</f>
        <v>935.86233867813826</v>
      </c>
      <c r="I49" s="10">
        <f t="shared" ref="I49" si="11">F49/D49*100</f>
        <v>99.631371073913854</v>
      </c>
    </row>
    <row r="50" spans="1:9" ht="15" customHeight="1" x14ac:dyDescent="0.25">
      <c r="A50" s="3" t="s">
        <v>40</v>
      </c>
      <c r="B50" s="16">
        <v>0</v>
      </c>
      <c r="C50" s="9">
        <f>B50/B88*100</f>
        <v>0</v>
      </c>
      <c r="D50" s="16">
        <v>100</v>
      </c>
      <c r="E50" s="9">
        <f>D50/D88*100</f>
        <v>1.3568948167703515E-2</v>
      </c>
      <c r="F50" s="16">
        <v>0</v>
      </c>
      <c r="G50" s="9">
        <f>F50/F88*100</f>
        <v>0</v>
      </c>
      <c r="H50" s="9" t="e">
        <f t="shared" si="9"/>
        <v>#DIV/0!</v>
      </c>
      <c r="I50" s="10">
        <f t="shared" si="7"/>
        <v>0</v>
      </c>
    </row>
    <row r="51" spans="1:9" ht="26.25" customHeight="1" x14ac:dyDescent="0.25">
      <c r="A51" s="3" t="s">
        <v>41</v>
      </c>
      <c r="B51" s="16">
        <v>30129.200000000001</v>
      </c>
      <c r="C51" s="9">
        <f>B51/B88*100</f>
        <v>4.7111715585916905</v>
      </c>
      <c r="D51" s="16">
        <v>37733.699999999997</v>
      </c>
      <c r="E51" s="9">
        <f>D51/D88*100</f>
        <v>5.120066194756741</v>
      </c>
      <c r="F51" s="16">
        <v>26984.400000000001</v>
      </c>
      <c r="G51" s="9">
        <f>F51/F88*100</f>
        <v>5.1499934347336183</v>
      </c>
      <c r="H51" s="9">
        <f>F51/B51*100-100</f>
        <v>-10.437714907797073</v>
      </c>
      <c r="I51" s="10">
        <f t="shared" si="7"/>
        <v>71.512732650124434</v>
      </c>
    </row>
    <row r="52" spans="1:9" ht="15" customHeight="1" x14ac:dyDescent="0.25">
      <c r="A52" s="3" t="s">
        <v>42</v>
      </c>
      <c r="B52" s="16">
        <f>B53</f>
        <v>873.8</v>
      </c>
      <c r="C52" s="9">
        <f>B52/B88*100</f>
        <v>0.13663229385106204</v>
      </c>
      <c r="D52" s="16">
        <f>D53</f>
        <v>1583.6</v>
      </c>
      <c r="E52" s="9">
        <f>D52/D88*100</f>
        <v>0.21487786318375285</v>
      </c>
      <c r="F52" s="16">
        <f>F53</f>
        <v>1094.7</v>
      </c>
      <c r="G52" s="9">
        <f>F52/F88*100</f>
        <v>0.20892433454154594</v>
      </c>
      <c r="H52" s="9">
        <f>F52/B52*100-100</f>
        <v>25.280384527351814</v>
      </c>
      <c r="I52" s="10">
        <f t="shared" si="7"/>
        <v>69.127304874968431</v>
      </c>
    </row>
    <row r="53" spans="1:9" ht="26.25" customHeight="1" x14ac:dyDescent="0.25">
      <c r="A53" s="3" t="s">
        <v>43</v>
      </c>
      <c r="B53" s="16">
        <v>873.8</v>
      </c>
      <c r="C53" s="9">
        <f>B53/B88*100</f>
        <v>0.13663229385106204</v>
      </c>
      <c r="D53" s="16">
        <v>1583.6</v>
      </c>
      <c r="E53" s="9">
        <f>D53/D88*100</f>
        <v>0.21487786318375285</v>
      </c>
      <c r="F53" s="16">
        <v>1094.7</v>
      </c>
      <c r="G53" s="9">
        <f>F53/F88*100</f>
        <v>0.20892433454154594</v>
      </c>
      <c r="H53" s="9">
        <f t="shared" ref="H53:H101" si="12">F53/B53*100-100</f>
        <v>25.280384527351814</v>
      </c>
      <c r="I53" s="10">
        <f t="shared" si="7"/>
        <v>69.127304874968431</v>
      </c>
    </row>
    <row r="54" spans="1:9" ht="51.75" customHeight="1" x14ac:dyDescent="0.25">
      <c r="A54" s="3" t="s">
        <v>44</v>
      </c>
      <c r="B54" s="16">
        <f>B55</f>
        <v>1102.7</v>
      </c>
      <c r="C54" s="9">
        <f>B54/B88*100</f>
        <v>0.17242438822335332</v>
      </c>
      <c r="D54" s="16">
        <f>D55</f>
        <v>1827.6</v>
      </c>
      <c r="E54" s="9">
        <f>D54/D88*100</f>
        <v>0.24798609671294941</v>
      </c>
      <c r="F54" s="16">
        <f>F55</f>
        <v>976.6</v>
      </c>
      <c r="G54" s="9">
        <f>F54/F88*100</f>
        <v>0.18638485896891729</v>
      </c>
      <c r="H54" s="9">
        <f t="shared" si="12"/>
        <v>-11.435567244037358</v>
      </c>
      <c r="I54" s="10">
        <f t="shared" si="7"/>
        <v>53.4362004815058</v>
      </c>
    </row>
    <row r="55" spans="1:9" ht="66" customHeight="1" x14ac:dyDescent="0.25">
      <c r="A55" s="3" t="s">
        <v>101</v>
      </c>
      <c r="B55" s="16">
        <v>1102.7</v>
      </c>
      <c r="C55" s="9">
        <f>B55/B88*100</f>
        <v>0.17242438822335332</v>
      </c>
      <c r="D55" s="16">
        <v>1827.6</v>
      </c>
      <c r="E55" s="9">
        <f>D55/D88*100</f>
        <v>0.24798609671294941</v>
      </c>
      <c r="F55" s="16">
        <v>976.6</v>
      </c>
      <c r="G55" s="9">
        <f>F55/F88*100</f>
        <v>0.18638485896891729</v>
      </c>
      <c r="H55" s="9">
        <f t="shared" si="12"/>
        <v>-11.435567244037358</v>
      </c>
      <c r="I55" s="10">
        <f t="shared" si="7"/>
        <v>53.4362004815058</v>
      </c>
    </row>
    <row r="56" spans="1:9" ht="26.25" customHeight="1" x14ac:dyDescent="0.25">
      <c r="A56" s="3" t="s">
        <v>45</v>
      </c>
      <c r="B56" s="16">
        <f>SUM(B57:B60)</f>
        <v>32400.699999999997</v>
      </c>
      <c r="C56" s="9">
        <f>B56/B88*100</f>
        <v>5.0663561036622866</v>
      </c>
      <c r="D56" s="16">
        <f>SUM(D57:D60)</f>
        <v>40760.400000000009</v>
      </c>
      <c r="E56" s="9">
        <f>D56/D88*100</f>
        <v>5.5307575489486247</v>
      </c>
      <c r="F56" s="16">
        <f>SUM(F57:F60)</f>
        <v>17529.7</v>
      </c>
      <c r="G56" s="9">
        <f>F56/F88*100</f>
        <v>3.3455566887849986</v>
      </c>
      <c r="H56" s="9">
        <f t="shared" si="12"/>
        <v>-45.897156542914189</v>
      </c>
      <c r="I56" s="10">
        <f t="shared" si="7"/>
        <v>43.006692770434043</v>
      </c>
    </row>
    <row r="57" spans="1:9" ht="26.25" customHeight="1" x14ac:dyDescent="0.25">
      <c r="A57" s="3" t="s">
        <v>102</v>
      </c>
      <c r="B57" s="16">
        <v>100</v>
      </c>
      <c r="C57" s="9">
        <f>B57/B89*100</f>
        <v>6.2719715001615037E-2</v>
      </c>
      <c r="D57" s="16">
        <v>0</v>
      </c>
      <c r="E57" s="9">
        <f>D57/D89*100</f>
        <v>0</v>
      </c>
      <c r="F57" s="16">
        <v>0</v>
      </c>
      <c r="G57" s="9">
        <f>F57/F89*100</f>
        <v>0</v>
      </c>
      <c r="H57" s="9">
        <f t="shared" si="12"/>
        <v>-100</v>
      </c>
      <c r="I57" s="10" t="e">
        <f t="shared" si="7"/>
        <v>#DIV/0!</v>
      </c>
    </row>
    <row r="58" spans="1:9" ht="26.25" customHeight="1" x14ac:dyDescent="0.25">
      <c r="A58" s="3" t="s">
        <v>46</v>
      </c>
      <c r="B58" s="16">
        <v>1372.8</v>
      </c>
      <c r="C58" s="9">
        <f>B58/B88*100</f>
        <v>0.21465874685138242</v>
      </c>
      <c r="D58" s="16">
        <v>1309.8</v>
      </c>
      <c r="E58" s="9">
        <f>D58/D88*100</f>
        <v>0.17772608310058061</v>
      </c>
      <c r="F58" s="16">
        <v>61</v>
      </c>
      <c r="G58" s="9">
        <f>F58/F88*100</f>
        <v>1.1641896781798028E-2</v>
      </c>
      <c r="H58" s="9">
        <f t="shared" si="12"/>
        <v>-95.556526806526804</v>
      </c>
      <c r="I58" s="10">
        <f t="shared" si="7"/>
        <v>4.65719957245381</v>
      </c>
    </row>
    <row r="59" spans="1:9" ht="26.25" customHeight="1" x14ac:dyDescent="0.25">
      <c r="A59" s="3" t="s">
        <v>47</v>
      </c>
      <c r="B59" s="16">
        <v>25838.1</v>
      </c>
      <c r="C59" s="9">
        <f>B59/B88*100</f>
        <v>4.0401909724801168</v>
      </c>
      <c r="D59" s="16">
        <v>37771.800000000003</v>
      </c>
      <c r="E59" s="9">
        <f>D59/D88*100</f>
        <v>5.1252359640086365</v>
      </c>
      <c r="F59" s="16">
        <v>16770.900000000001</v>
      </c>
      <c r="G59" s="9">
        <f>F59/F88*100</f>
        <v>3.2007391268501078</v>
      </c>
      <c r="H59" s="9">
        <f t="shared" si="12"/>
        <v>-35.092363602586872</v>
      </c>
      <c r="I59" s="10">
        <f t="shared" si="7"/>
        <v>44.400584563086746</v>
      </c>
    </row>
    <row r="60" spans="1:9" ht="26.25" customHeight="1" x14ac:dyDescent="0.25">
      <c r="A60" s="3" t="s">
        <v>48</v>
      </c>
      <c r="B60" s="16">
        <v>5089.8</v>
      </c>
      <c r="C60" s="9">
        <f>B60/B88*100</f>
        <v>0.79586982060326805</v>
      </c>
      <c r="D60" s="16">
        <v>1678.8</v>
      </c>
      <c r="E60" s="9">
        <f>D60/D88*100</f>
        <v>0.22779550183940661</v>
      </c>
      <c r="F60" s="16">
        <v>697.8</v>
      </c>
      <c r="G60" s="9">
        <f>F60/F88*100</f>
        <v>0.13317566515309284</v>
      </c>
      <c r="H60" s="9">
        <f t="shared" si="12"/>
        <v>-86.290227513851235</v>
      </c>
      <c r="I60" s="10">
        <f t="shared" si="7"/>
        <v>41.565403859899924</v>
      </c>
    </row>
    <row r="61" spans="1:9" ht="26.25" customHeight="1" x14ac:dyDescent="0.25">
      <c r="A61" s="3" t="s">
        <v>49</v>
      </c>
      <c r="B61" s="16">
        <f>SUM(B62:B64)</f>
        <v>16864.099999999999</v>
      </c>
      <c r="C61" s="9">
        <f>B61/B88*100</f>
        <v>2.6369657435725511</v>
      </c>
      <c r="D61" s="16">
        <f>SUM(D62:D64)</f>
        <v>22945.8</v>
      </c>
      <c r="E61" s="9">
        <f>D61/D88*100</f>
        <v>3.1135037086649131</v>
      </c>
      <c r="F61" s="16">
        <f>SUM(F62:F64)</f>
        <v>15998.4</v>
      </c>
      <c r="G61" s="9">
        <f>F61/F88*100</f>
        <v>3.0533069094084846</v>
      </c>
      <c r="H61" s="9">
        <f t="shared" si="12"/>
        <v>-5.1333898636748927</v>
      </c>
      <c r="I61" s="10">
        <f t="shared" si="7"/>
        <v>69.72256360641164</v>
      </c>
    </row>
    <row r="62" spans="1:9" ht="15" customHeight="1" x14ac:dyDescent="0.25">
      <c r="A62" s="3" t="s">
        <v>50</v>
      </c>
      <c r="B62" s="16">
        <v>3096.9</v>
      </c>
      <c r="C62" s="9">
        <f>B62/B88*100</f>
        <v>0.4842487420775396</v>
      </c>
      <c r="D62" s="16">
        <v>3159</v>
      </c>
      <c r="E62" s="9">
        <f>D62/D88*100</f>
        <v>0.42864307261775397</v>
      </c>
      <c r="F62" s="16">
        <v>1844.7</v>
      </c>
      <c r="G62" s="9">
        <f>F62/F88*100</f>
        <v>0.35206240972758729</v>
      </c>
      <c r="H62" s="9">
        <f t="shared" si="12"/>
        <v>-40.433982369466236</v>
      </c>
      <c r="I62" s="10">
        <f t="shared" si="7"/>
        <v>58.395061728395056</v>
      </c>
    </row>
    <row r="63" spans="1:9" ht="15" customHeight="1" x14ac:dyDescent="0.25">
      <c r="A63" s="3" t="s">
        <v>51</v>
      </c>
      <c r="B63" s="16">
        <v>1370.1</v>
      </c>
      <c r="C63" s="9">
        <f>B63/B88*100</f>
        <v>0.21423655963073943</v>
      </c>
      <c r="D63" s="16">
        <v>3617.2</v>
      </c>
      <c r="E63" s="9">
        <f>D63/D88*100</f>
        <v>0.4908159931221715</v>
      </c>
      <c r="F63" s="16">
        <v>2611.1999999999998</v>
      </c>
      <c r="G63" s="9">
        <f>F63/F88*100</f>
        <v>0.49834952256772147</v>
      </c>
      <c r="H63" s="9">
        <f t="shared" si="12"/>
        <v>90.584628859207356</v>
      </c>
      <c r="I63" s="10">
        <f t="shared" si="7"/>
        <v>72.188433042132033</v>
      </c>
    </row>
    <row r="64" spans="1:9" ht="15" customHeight="1" x14ac:dyDescent="0.25">
      <c r="A64" s="3" t="s">
        <v>52</v>
      </c>
      <c r="B64" s="16">
        <v>12397.1</v>
      </c>
      <c r="C64" s="9">
        <f>B64/B88*100</f>
        <v>1.9384804418642727</v>
      </c>
      <c r="D64" s="16">
        <v>16169.6</v>
      </c>
      <c r="E64" s="9">
        <f>D64/D88*100</f>
        <v>2.1940446429249874</v>
      </c>
      <c r="F64" s="16">
        <v>11542.5</v>
      </c>
      <c r="G64" s="9">
        <f>F64/F88*100</f>
        <v>2.2028949771131763</v>
      </c>
      <c r="H64" s="9">
        <f t="shared" si="12"/>
        <v>-6.8935476845391292</v>
      </c>
      <c r="I64" s="10">
        <f t="shared" si="7"/>
        <v>71.383955076192365</v>
      </c>
    </row>
    <row r="65" spans="1:9" ht="15" customHeight="1" x14ac:dyDescent="0.25">
      <c r="A65" s="3" t="s">
        <v>53</v>
      </c>
      <c r="B65" s="16">
        <f>SUM(B66:B71)</f>
        <v>476130.60000000003</v>
      </c>
      <c r="C65" s="9">
        <f>B65/B88*100</f>
        <v>74.450464695219139</v>
      </c>
      <c r="D65" s="16">
        <f>SUM(D66:D71)</f>
        <v>505045.8</v>
      </c>
      <c r="E65" s="9">
        <f>D65/D88*100</f>
        <v>68.529402825163558</v>
      </c>
      <c r="F65" s="16">
        <f>SUM(F66:F71)</f>
        <v>365703.7</v>
      </c>
      <c r="G65" s="9">
        <f>F65/F88*100</f>
        <v>69.794831608551348</v>
      </c>
      <c r="H65" s="9">
        <f t="shared" si="12"/>
        <v>-23.192565233152422</v>
      </c>
      <c r="I65" s="10">
        <f t="shared" si="7"/>
        <v>72.410007171626816</v>
      </c>
    </row>
    <row r="66" spans="1:9" ht="15" customHeight="1" x14ac:dyDescent="0.25">
      <c r="A66" s="3" t="s">
        <v>54</v>
      </c>
      <c r="B66" s="16">
        <v>104737.5</v>
      </c>
      <c r="C66" s="9">
        <f>B66/B88*100</f>
        <v>16.377345934110334</v>
      </c>
      <c r="D66" s="16">
        <v>149972.9</v>
      </c>
      <c r="E66" s="9">
        <f>D66/D88*100</f>
        <v>20.349745066601823</v>
      </c>
      <c r="F66" s="16">
        <v>105213.3</v>
      </c>
      <c r="G66" s="9">
        <f>F66/F88*100</f>
        <v>20.080038994628698</v>
      </c>
      <c r="H66" s="9">
        <f t="shared" si="12"/>
        <v>0.45427855352666313</v>
      </c>
      <c r="I66" s="10">
        <f t="shared" ref="I66:I101" si="13">F66/D66*100</f>
        <v>70.154874647352955</v>
      </c>
    </row>
    <row r="67" spans="1:9" ht="15" customHeight="1" x14ac:dyDescent="0.25">
      <c r="A67" s="3" t="s">
        <v>55</v>
      </c>
      <c r="B67" s="16">
        <v>343611.7</v>
      </c>
      <c r="C67" s="9">
        <f>B67/B88*100</f>
        <v>53.729062445711804</v>
      </c>
      <c r="D67" s="16">
        <v>320864.59999999998</v>
      </c>
      <c r="E67" s="9">
        <f>D67/D88*100</f>
        <v>43.537951262509203</v>
      </c>
      <c r="F67" s="16">
        <v>233338.9</v>
      </c>
      <c r="G67" s="9">
        <f>F67/F88*100</f>
        <v>44.532908016037567</v>
      </c>
      <c r="H67" s="9">
        <f t="shared" si="12"/>
        <v>-32.092271596106897</v>
      </c>
      <c r="I67" s="10">
        <f t="shared" si="13"/>
        <v>72.721920710480376</v>
      </c>
    </row>
    <row r="68" spans="1:9" ht="26.25" customHeight="1" x14ac:dyDescent="0.25">
      <c r="A68" s="3" t="s">
        <v>56</v>
      </c>
      <c r="B68" s="16">
        <v>26458.3</v>
      </c>
      <c r="C68" s="9">
        <f>B68/B88*100</f>
        <v>4.1371689407181913</v>
      </c>
      <c r="D68" s="16">
        <v>32373.3</v>
      </c>
      <c r="E68" s="9">
        <f>D68/D88*100</f>
        <v>4.3927162971751619</v>
      </c>
      <c r="F68" s="16">
        <v>25663.9</v>
      </c>
      <c r="G68" s="9">
        <f>F68/F88*100</f>
        <v>4.897974997022728</v>
      </c>
      <c r="H68" s="9">
        <f t="shared" si="12"/>
        <v>-3.0024604755407438</v>
      </c>
      <c r="I68" s="10">
        <f t="shared" si="13"/>
        <v>79.274896287990416</v>
      </c>
    </row>
    <row r="69" spans="1:9" ht="36.75" customHeight="1" x14ac:dyDescent="0.25">
      <c r="A69" s="3" t="s">
        <v>57</v>
      </c>
      <c r="B69" s="16">
        <v>25.7</v>
      </c>
      <c r="C69" s="9">
        <f>B69/B88*100</f>
        <v>4.0185968779724137E-3</v>
      </c>
      <c r="D69" s="16">
        <v>310</v>
      </c>
      <c r="E69" s="9">
        <f>D69/D88*100</f>
        <v>4.2063739319880895E-2</v>
      </c>
      <c r="F69" s="16">
        <v>114.3</v>
      </c>
      <c r="G69" s="9">
        <f>F69/F88*100</f>
        <v>2.18142426583527E-2</v>
      </c>
      <c r="H69" s="9">
        <f t="shared" si="12"/>
        <v>344.74708171206225</v>
      </c>
      <c r="I69" s="10">
        <f t="shared" si="13"/>
        <v>36.870967741935488</v>
      </c>
    </row>
    <row r="70" spans="1:9" ht="15" customHeight="1" x14ac:dyDescent="0.25">
      <c r="A70" s="3" t="s">
        <v>58</v>
      </c>
      <c r="B70" s="16">
        <v>1297.4000000000001</v>
      </c>
      <c r="C70" s="9">
        <f>B70/B88*100</f>
        <v>0.20286877780083304</v>
      </c>
      <c r="D70" s="16">
        <v>190</v>
      </c>
      <c r="E70" s="9">
        <f>D70/D88*100</f>
        <v>2.578100151863668E-2</v>
      </c>
      <c r="F70" s="16">
        <v>120.1</v>
      </c>
      <c r="G70" s="9">
        <f>F70/F88*100</f>
        <v>2.2921177106458083E-2</v>
      </c>
      <c r="H70" s="9">
        <f t="shared" si="12"/>
        <v>-90.743024510559579</v>
      </c>
      <c r="I70" s="10">
        <f t="shared" si="13"/>
        <v>63.210526315789473</v>
      </c>
    </row>
    <row r="71" spans="1:9" ht="26.25" customHeight="1" x14ac:dyDescent="0.25">
      <c r="A71" s="3" t="s">
        <v>59</v>
      </c>
      <c r="B71" s="16">
        <v>0</v>
      </c>
      <c r="C71" s="9">
        <f>B71/B88*100</f>
        <v>0</v>
      </c>
      <c r="D71" s="16">
        <v>1335</v>
      </c>
      <c r="E71" s="9">
        <f>D71/D88*100</f>
        <v>0.18114545803884191</v>
      </c>
      <c r="F71" s="16">
        <v>1253.2</v>
      </c>
      <c r="G71" s="9">
        <f>F71/F88*100</f>
        <v>0.23917418109752936</v>
      </c>
      <c r="H71" s="9" t="e">
        <f t="shared" si="12"/>
        <v>#DIV/0!</v>
      </c>
      <c r="I71" s="10">
        <f t="shared" si="13"/>
        <v>93.87265917602997</v>
      </c>
    </row>
    <row r="72" spans="1:9" ht="26.25" customHeight="1" x14ac:dyDescent="0.25">
      <c r="A72" s="3" t="s">
        <v>60</v>
      </c>
      <c r="B72" s="16">
        <f>B73</f>
        <v>27159.7</v>
      </c>
      <c r="C72" s="9">
        <f>B72/B88*100</f>
        <v>4.2468437987030105</v>
      </c>
      <c r="D72" s="16">
        <f>D73</f>
        <v>35938.300000000003</v>
      </c>
      <c r="E72" s="9">
        <f>D72/D88*100</f>
        <v>4.8764492993537925</v>
      </c>
      <c r="F72" s="16">
        <f>F73</f>
        <v>28120.1</v>
      </c>
      <c r="G72" s="9">
        <f>F72/F88*100</f>
        <v>5.3667426507186677</v>
      </c>
      <c r="H72" s="9">
        <f t="shared" si="12"/>
        <v>3.5361215330066216</v>
      </c>
      <c r="I72" s="10">
        <f t="shared" si="13"/>
        <v>78.245492969895608</v>
      </c>
    </row>
    <row r="73" spans="1:9" ht="15" customHeight="1" x14ac:dyDescent="0.25">
      <c r="A73" s="3" t="s">
        <v>61</v>
      </c>
      <c r="B73" s="16">
        <v>27159.7</v>
      </c>
      <c r="C73" s="9">
        <f>B73/B88*100</f>
        <v>4.2468437987030105</v>
      </c>
      <c r="D73" s="16">
        <v>35938.300000000003</v>
      </c>
      <c r="E73" s="9">
        <f>D73/D88*100</f>
        <v>4.8764492993537925</v>
      </c>
      <c r="F73" s="16">
        <v>28120.1</v>
      </c>
      <c r="G73" s="9">
        <f>F73/F88*100</f>
        <v>5.3667426507186677</v>
      </c>
      <c r="H73" s="9">
        <f t="shared" si="12"/>
        <v>3.5361215330066216</v>
      </c>
      <c r="I73" s="10">
        <f t="shared" si="13"/>
        <v>78.245492969895608</v>
      </c>
    </row>
    <row r="74" spans="1:9" ht="15" customHeight="1" x14ac:dyDescent="0.25">
      <c r="A74" s="3" t="s">
        <v>62</v>
      </c>
      <c r="B74" s="16">
        <f>SUM(B75:B78)</f>
        <v>18241.100000000002</v>
      </c>
      <c r="C74" s="9">
        <f>B74/B88*100</f>
        <v>2.8522812261004904</v>
      </c>
      <c r="D74" s="16">
        <f>SUM(D75:D78)</f>
        <v>31584.699999999997</v>
      </c>
      <c r="E74" s="9">
        <f>D74/D88*100</f>
        <v>4.2857115719246517</v>
      </c>
      <c r="F74" s="16">
        <f>SUM(F75:F78)</f>
        <v>24412</v>
      </c>
      <c r="G74" s="9">
        <f>F74/F88*100</f>
        <v>4.6590489219221887</v>
      </c>
      <c r="H74" s="9">
        <f t="shared" si="12"/>
        <v>33.829648431289769</v>
      </c>
      <c r="I74" s="10">
        <f t="shared" si="13"/>
        <v>77.290586898086744</v>
      </c>
    </row>
    <row r="75" spans="1:9" ht="15" customHeight="1" x14ac:dyDescent="0.25">
      <c r="A75" s="3" t="s">
        <v>63</v>
      </c>
      <c r="B75" s="16">
        <v>3691.3</v>
      </c>
      <c r="C75" s="9">
        <f>B75/B88*100</f>
        <v>0.57719247687391328</v>
      </c>
      <c r="D75" s="16">
        <v>4387.8</v>
      </c>
      <c r="E75" s="9">
        <f>D75/D88*100</f>
        <v>0.59537830770249478</v>
      </c>
      <c r="F75" s="16">
        <v>3486.7</v>
      </c>
      <c r="G75" s="9">
        <f>F75/F88*100</f>
        <v>0.66543936900156042</v>
      </c>
      <c r="H75" s="9">
        <f t="shared" si="12"/>
        <v>-5.5427627123235794</v>
      </c>
      <c r="I75" s="10">
        <f t="shared" si="13"/>
        <v>79.46351246638406</v>
      </c>
    </row>
    <row r="76" spans="1:9" ht="26.25" customHeight="1" x14ac:dyDescent="0.25">
      <c r="A76" s="3" t="s">
        <v>64</v>
      </c>
      <c r="B76" s="16">
        <v>5549.8</v>
      </c>
      <c r="C76" s="9">
        <f>B76/B88*100</f>
        <v>0.8677980137498561</v>
      </c>
      <c r="D76" s="16">
        <v>18548.2</v>
      </c>
      <c r="E76" s="9">
        <f>D76/D88*100</f>
        <v>2.5167956440419834</v>
      </c>
      <c r="F76" s="16">
        <v>13562</v>
      </c>
      <c r="G76" s="9">
        <f>F76/F88*100</f>
        <v>2.5883181008974567</v>
      </c>
      <c r="H76" s="9">
        <f t="shared" si="12"/>
        <v>144.36916645644885</v>
      </c>
      <c r="I76" s="10">
        <f t="shared" si="13"/>
        <v>73.117607099341171</v>
      </c>
    </row>
    <row r="77" spans="1:9" ht="15" customHeight="1" x14ac:dyDescent="0.25">
      <c r="A77" s="3" t="s">
        <v>65</v>
      </c>
      <c r="B77" s="16">
        <v>8416.2000000000007</v>
      </c>
      <c r="C77" s="9">
        <f>B77/B88*100</f>
        <v>1.3160044764354641</v>
      </c>
      <c r="D77" s="16">
        <v>7414.1</v>
      </c>
      <c r="E77" s="9">
        <f>D77/D88*100</f>
        <v>1.0060153861017063</v>
      </c>
      <c r="F77" s="16">
        <v>6313.2</v>
      </c>
      <c r="G77" s="9">
        <f>F77/F88*100</f>
        <v>1.2048790616860214</v>
      </c>
      <c r="H77" s="9">
        <f t="shared" si="12"/>
        <v>-24.987524060740014</v>
      </c>
      <c r="I77" s="10">
        <f t="shared" si="13"/>
        <v>85.151265831321396</v>
      </c>
    </row>
    <row r="78" spans="1:9" ht="26.25" customHeight="1" x14ac:dyDescent="0.25">
      <c r="A78" s="3" t="s">
        <v>66</v>
      </c>
      <c r="B78" s="16">
        <v>583.79999999999995</v>
      </c>
      <c r="C78" s="9">
        <f>B78/B88*100</f>
        <v>9.1286259041256604E-2</v>
      </c>
      <c r="D78" s="16">
        <v>1234.5999999999999</v>
      </c>
      <c r="E78" s="9">
        <f>D78/D88*100</f>
        <v>0.16752223407846759</v>
      </c>
      <c r="F78" s="16">
        <v>1050.0999999999999</v>
      </c>
      <c r="G78" s="9">
        <f>F78/F88*100</f>
        <v>0.2004123903371493</v>
      </c>
      <c r="H78" s="9">
        <f t="shared" si="12"/>
        <v>79.873244261733475</v>
      </c>
      <c r="I78" s="10">
        <f t="shared" si="13"/>
        <v>85.055888546897791</v>
      </c>
    </row>
    <row r="79" spans="1:9" ht="26.25" customHeight="1" x14ac:dyDescent="0.25">
      <c r="A79" s="3" t="s">
        <v>67</v>
      </c>
      <c r="B79" s="16">
        <f>SUM(B80:B81)</f>
        <v>894.8</v>
      </c>
      <c r="C79" s="9">
        <f>B79/B88*100</f>
        <v>0.13991597223384106</v>
      </c>
      <c r="D79" s="16">
        <f>SUM(D80:D81)</f>
        <v>8418.2999999999993</v>
      </c>
      <c r="E79" s="9">
        <f>D79/D88*100</f>
        <v>1.1422747636017849</v>
      </c>
      <c r="F79" s="16">
        <f>SUM(F80:F81)</f>
        <v>6205.3</v>
      </c>
      <c r="G79" s="9">
        <f>F79/F88*100</f>
        <v>1.1842862639359231</v>
      </c>
      <c r="H79" s="9">
        <f t="shared" si="12"/>
        <v>593.48457755923118</v>
      </c>
      <c r="I79" s="10">
        <f t="shared" si="13"/>
        <v>73.712032120499387</v>
      </c>
    </row>
    <row r="80" spans="1:9" ht="15" customHeight="1" x14ac:dyDescent="0.25">
      <c r="A80" s="3" t="s">
        <v>68</v>
      </c>
      <c r="B80" s="16">
        <v>894.8</v>
      </c>
      <c r="C80" s="9">
        <f>B80/B88*100</f>
        <v>0.13991597223384106</v>
      </c>
      <c r="D80" s="16">
        <v>1478.3</v>
      </c>
      <c r="E80" s="9">
        <f>D80/D88*100</f>
        <v>0.20058976076316104</v>
      </c>
      <c r="F80" s="16">
        <v>698</v>
      </c>
      <c r="G80" s="9">
        <f>F80/F88*100</f>
        <v>0.13321383530647579</v>
      </c>
      <c r="H80" s="9">
        <f t="shared" si="12"/>
        <v>-21.993741618238701</v>
      </c>
      <c r="I80" s="10">
        <f t="shared" si="13"/>
        <v>47.21639721301495</v>
      </c>
    </row>
    <row r="81" spans="1:9" ht="15" customHeight="1" x14ac:dyDescent="0.25">
      <c r="A81" s="3" t="s">
        <v>69</v>
      </c>
      <c r="B81" s="16">
        <v>0</v>
      </c>
      <c r="C81" s="9">
        <f>B81/B88*100</f>
        <v>0</v>
      </c>
      <c r="D81" s="16">
        <v>6940</v>
      </c>
      <c r="E81" s="9">
        <f>D81/D88*100</f>
        <v>0.94168500283862389</v>
      </c>
      <c r="F81" s="16">
        <v>5507.3</v>
      </c>
      <c r="G81" s="9">
        <f>F81/F88*100</f>
        <v>1.0510724286294473</v>
      </c>
      <c r="H81" s="9" t="e">
        <f t="shared" si="12"/>
        <v>#DIV/0!</v>
      </c>
      <c r="I81" s="10">
        <f t="shared" si="13"/>
        <v>79.355907780979834</v>
      </c>
    </row>
    <row r="82" spans="1:9" ht="26.25" customHeight="1" x14ac:dyDescent="0.25">
      <c r="A82" s="3" t="s">
        <v>70</v>
      </c>
      <c r="B82" s="16">
        <f>B83</f>
        <v>735.2</v>
      </c>
      <c r="C82" s="9">
        <f>B82/B88*100</f>
        <v>0.11496001652472057</v>
      </c>
      <c r="D82" s="16">
        <f>D83</f>
        <v>1176.9000000000001</v>
      </c>
      <c r="E82" s="9">
        <f>D82/D88*100</f>
        <v>0.15969295098570269</v>
      </c>
      <c r="F82" s="16">
        <f>F83</f>
        <v>976.5</v>
      </c>
      <c r="G82" s="9">
        <f>F82/F88*100</f>
        <v>0.18636577389222581</v>
      </c>
      <c r="H82" s="9">
        <f t="shared" si="12"/>
        <v>32.821001088139269</v>
      </c>
      <c r="I82" s="10">
        <f t="shared" si="13"/>
        <v>82.972215141473356</v>
      </c>
    </row>
    <row r="83" spans="1:9" ht="26.25" customHeight="1" x14ac:dyDescent="0.25">
      <c r="A83" s="3" t="s">
        <v>71</v>
      </c>
      <c r="B83" s="16">
        <v>735.2</v>
      </c>
      <c r="C83" s="9">
        <f>B83/B88*100</f>
        <v>0.11496001652472057</v>
      </c>
      <c r="D83" s="16">
        <v>1176.9000000000001</v>
      </c>
      <c r="E83" s="9">
        <f>D83/D88*100</f>
        <v>0.15969295098570269</v>
      </c>
      <c r="F83" s="16">
        <v>976.5</v>
      </c>
      <c r="G83" s="9">
        <f>F83/F88*100</f>
        <v>0.18636577389222581</v>
      </c>
      <c r="H83" s="9">
        <f t="shared" si="12"/>
        <v>32.821001088139269</v>
      </c>
      <c r="I83" s="10">
        <f t="shared" si="13"/>
        <v>82.972215141473356</v>
      </c>
    </row>
    <row r="84" spans="1:9" ht="39" customHeight="1" x14ac:dyDescent="0.25">
      <c r="A84" s="3" t="s">
        <v>72</v>
      </c>
      <c r="B84" s="16">
        <f>B85</f>
        <v>2038.5</v>
      </c>
      <c r="C84" s="9">
        <f>B84/B88*100</f>
        <v>0.31875135158547724</v>
      </c>
      <c r="D84" s="16">
        <f>D85</f>
        <v>626</v>
      </c>
      <c r="E84" s="9">
        <f>D84/D88*100</f>
        <v>8.4941615529823988E-2</v>
      </c>
      <c r="F84" s="16">
        <f>F85</f>
        <v>56</v>
      </c>
      <c r="G84" s="9">
        <f>F84/F88*100</f>
        <v>1.0687642947224419E-2</v>
      </c>
      <c r="H84" s="9">
        <f t="shared" si="12"/>
        <v>-97.252882021093939</v>
      </c>
      <c r="I84" s="10">
        <f t="shared" si="13"/>
        <v>8.9456869009584654</v>
      </c>
    </row>
    <row r="85" spans="1:9" ht="39" customHeight="1" x14ac:dyDescent="0.25">
      <c r="A85" s="3" t="s">
        <v>73</v>
      </c>
      <c r="B85" s="16">
        <v>2038.5</v>
      </c>
      <c r="C85" s="9">
        <f>B85/B88*100</f>
        <v>0.31875135158547724</v>
      </c>
      <c r="D85" s="16">
        <v>626</v>
      </c>
      <c r="E85" s="9">
        <f>D85/D88*100</f>
        <v>8.4941615529823988E-2</v>
      </c>
      <c r="F85" s="16">
        <v>56</v>
      </c>
      <c r="G85" s="9">
        <f>F85/F88*100</f>
        <v>1.0687642947224419E-2</v>
      </c>
      <c r="H85" s="9">
        <f t="shared" si="12"/>
        <v>-97.252882021093939</v>
      </c>
      <c r="I85" s="10">
        <f t="shared" si="13"/>
        <v>8.9456869009584654</v>
      </c>
    </row>
    <row r="86" spans="1:9" ht="90" customHeight="1" x14ac:dyDescent="0.25">
      <c r="A86" s="3" t="s">
        <v>74</v>
      </c>
      <c r="B86" s="16">
        <f>SUM(B87:B87)</f>
        <v>0</v>
      </c>
      <c r="C86" s="9">
        <f>B86/B88*100</f>
        <v>0</v>
      </c>
      <c r="D86" s="16">
        <f>SUM(D87:D87)</f>
        <v>789.7</v>
      </c>
      <c r="E86" s="9">
        <f>D86/D88*100</f>
        <v>0.10715398368035467</v>
      </c>
      <c r="F86" s="16">
        <f>SUM(F87:F87)</f>
        <v>0</v>
      </c>
      <c r="G86" s="9">
        <f>F86/F88*100</f>
        <v>0</v>
      </c>
      <c r="H86" s="9" t="e">
        <f t="shared" si="12"/>
        <v>#DIV/0!</v>
      </c>
      <c r="I86" s="10">
        <f t="shared" si="13"/>
        <v>0</v>
      </c>
    </row>
    <row r="87" spans="1:9" ht="26.25" customHeight="1" x14ac:dyDescent="0.25">
      <c r="A87" s="3" t="s">
        <v>75</v>
      </c>
      <c r="B87" s="16">
        <v>0</v>
      </c>
      <c r="C87" s="9">
        <f>B87/B88*100</f>
        <v>0</v>
      </c>
      <c r="D87" s="16">
        <v>789.7</v>
      </c>
      <c r="E87" s="9">
        <f t="shared" ref="E87:G87" si="14">D87/D88*100</f>
        <v>0.10715398368035467</v>
      </c>
      <c r="F87" s="16">
        <v>0</v>
      </c>
      <c r="G87" s="9">
        <f t="shared" si="14"/>
        <v>0</v>
      </c>
      <c r="H87" s="9" t="e">
        <f t="shared" si="12"/>
        <v>#DIV/0!</v>
      </c>
      <c r="I87" s="10">
        <f t="shared" si="13"/>
        <v>0</v>
      </c>
    </row>
    <row r="88" spans="1:9" s="14" customFormat="1" ht="15" customHeight="1" x14ac:dyDescent="0.25">
      <c r="A88" s="12" t="s">
        <v>76</v>
      </c>
      <c r="B88" s="15">
        <f>B43+B52+B54+B56+B61+B65+B72+B74+B79+B82+B84+B86</f>
        <v>639526.69999999995</v>
      </c>
      <c r="C88" s="13">
        <f>C43+C52+C54+C56+C61+C65+C72+C74+C79+C82+C84+C86</f>
        <v>100</v>
      </c>
      <c r="D88" s="15">
        <f>D43+D52+D54+D56+D61+D65+D72+D74+D79+D82+D84+D86</f>
        <v>736976.8</v>
      </c>
      <c r="E88" s="13"/>
      <c r="F88" s="15">
        <f>F43+F52+F54+F56+F61+F65+F72+F74+F79+F82+F84+F86</f>
        <v>523969.6</v>
      </c>
      <c r="G88" s="13"/>
      <c r="H88" s="9">
        <f t="shared" si="12"/>
        <v>-18.06915958317299</v>
      </c>
      <c r="I88" s="10">
        <f t="shared" si="13"/>
        <v>71.097163438523424</v>
      </c>
    </row>
    <row r="89" spans="1:9" ht="115.5" customHeight="1" x14ac:dyDescent="0.25">
      <c r="A89" s="3" t="s">
        <v>77</v>
      </c>
      <c r="B89" s="16">
        <v>159439.5</v>
      </c>
      <c r="C89" s="9">
        <f>B89/B88*100</f>
        <v>24.930859024337845</v>
      </c>
      <c r="D89" s="16">
        <v>210148.2</v>
      </c>
      <c r="E89" s="9">
        <f t="shared" ref="E89:G89" si="15">D89/D88*100</f>
        <v>28.514900333361918</v>
      </c>
      <c r="F89" s="16">
        <v>157131</v>
      </c>
      <c r="G89" s="9">
        <f t="shared" si="15"/>
        <v>29.988571856077144</v>
      </c>
      <c r="H89" s="9">
        <f t="shared" si="12"/>
        <v>-1.4478846208122746</v>
      </c>
      <c r="I89" s="10">
        <f t="shared" si="13"/>
        <v>74.771518385596451</v>
      </c>
    </row>
    <row r="90" spans="1:9" ht="51.75" customHeight="1" x14ac:dyDescent="0.25">
      <c r="A90" s="3" t="s">
        <v>78</v>
      </c>
      <c r="B90" s="16">
        <v>271634.40000000002</v>
      </c>
      <c r="C90" s="9">
        <f>B90/B88*100</f>
        <v>42.474286061864198</v>
      </c>
      <c r="D90" s="16">
        <v>200383.6</v>
      </c>
      <c r="E90" s="9">
        <f t="shared" ref="E90:G90" si="16">D90/D88*100</f>
        <v>27.189946820578342</v>
      </c>
      <c r="F90" s="16">
        <v>126089.2</v>
      </c>
      <c r="G90" s="9">
        <f t="shared" si="16"/>
        <v>24.064220519663738</v>
      </c>
      <c r="H90" s="9">
        <f t="shared" si="12"/>
        <v>-53.581284255602391</v>
      </c>
      <c r="I90" s="10">
        <f t="shared" si="13"/>
        <v>62.923911936905007</v>
      </c>
    </row>
    <row r="91" spans="1:9" ht="26.25" customHeight="1" x14ac:dyDescent="0.25">
      <c r="A91" s="3" t="s">
        <v>79</v>
      </c>
      <c r="B91" s="16">
        <v>10340.4</v>
      </c>
      <c r="C91" s="9">
        <f>B91/B88*100</f>
        <v>1.6168832356803868</v>
      </c>
      <c r="D91" s="16">
        <v>18112.8</v>
      </c>
      <c r="E91" s="9">
        <f t="shared" ref="E91:G91" si="17">D91/D88*100</f>
        <v>2.4577164437198018</v>
      </c>
      <c r="F91" s="16">
        <v>14960.8</v>
      </c>
      <c r="G91" s="9">
        <f t="shared" si="17"/>
        <v>2.8552801536577697</v>
      </c>
      <c r="H91" s="9">
        <f t="shared" si="12"/>
        <v>44.682990986809017</v>
      </c>
      <c r="I91" s="10">
        <f t="shared" si="13"/>
        <v>82.597941787023544</v>
      </c>
    </row>
    <row r="92" spans="1:9" ht="51.75" customHeight="1" x14ac:dyDescent="0.25">
      <c r="A92" s="3" t="s">
        <v>80</v>
      </c>
      <c r="B92" s="16">
        <v>6841.9</v>
      </c>
      <c r="C92" s="9">
        <f>B92/B88*100</f>
        <v>1.0698380536731307</v>
      </c>
      <c r="D92" s="16">
        <v>3248.7</v>
      </c>
      <c r="E92" s="9">
        <f t="shared" ref="E92:G92" si="18">D92/D88*100</f>
        <v>0.44081441912418401</v>
      </c>
      <c r="F92" s="16">
        <v>3248.7</v>
      </c>
      <c r="G92" s="9">
        <f t="shared" si="18"/>
        <v>0.62001688647585662</v>
      </c>
      <c r="H92" s="9">
        <f t="shared" si="12"/>
        <v>-52.517575527265819</v>
      </c>
      <c r="I92" s="10">
        <f t="shared" si="13"/>
        <v>100</v>
      </c>
    </row>
    <row r="93" spans="1:9" ht="15" customHeight="1" x14ac:dyDescent="0.25">
      <c r="A93" s="3" t="s">
        <v>81</v>
      </c>
      <c r="B93" s="16">
        <v>0</v>
      </c>
      <c r="C93" s="9">
        <f>B93/B88*100</f>
        <v>0</v>
      </c>
      <c r="D93" s="16">
        <v>849.2</v>
      </c>
      <c r="E93" s="9">
        <f t="shared" ref="E93:G93" si="19">D93/D88*100</f>
        <v>0.11522750784013826</v>
      </c>
      <c r="F93" s="16">
        <v>0</v>
      </c>
      <c r="G93" s="9">
        <f t="shared" si="19"/>
        <v>0</v>
      </c>
      <c r="H93" s="9" t="e">
        <f t="shared" si="12"/>
        <v>#DIV/0!</v>
      </c>
      <c r="I93" s="10">
        <f t="shared" si="13"/>
        <v>0</v>
      </c>
    </row>
    <row r="94" spans="1:9" ht="51.75" customHeight="1" x14ac:dyDescent="0.25">
      <c r="A94" s="3" t="s">
        <v>82</v>
      </c>
      <c r="B94" s="16">
        <v>180392.4</v>
      </c>
      <c r="C94" s="9">
        <f>B94/B88*100</f>
        <v>28.207172585601199</v>
      </c>
      <c r="D94" s="16">
        <v>297139.59999999998</v>
      </c>
      <c r="E94" s="9">
        <f t="shared" ref="E94:G94" si="20">D94/D88*100</f>
        <v>40.318718309721547</v>
      </c>
      <c r="F94" s="16">
        <v>217034.1</v>
      </c>
      <c r="G94" s="9">
        <f t="shared" si="20"/>
        <v>41.421124431646419</v>
      </c>
      <c r="H94" s="9">
        <f t="shared" si="12"/>
        <v>20.312219361791307</v>
      </c>
      <c r="I94" s="10">
        <f t="shared" si="13"/>
        <v>73.041122758461015</v>
      </c>
    </row>
    <row r="95" spans="1:9" ht="42" customHeight="1" x14ac:dyDescent="0.25">
      <c r="A95" s="3" t="s">
        <v>83</v>
      </c>
      <c r="B95" s="16">
        <v>2038.5</v>
      </c>
      <c r="C95" s="9">
        <f>B95/B88*100</f>
        <v>0.31875135158547724</v>
      </c>
      <c r="D95" s="16">
        <v>626</v>
      </c>
      <c r="E95" s="9">
        <f t="shared" ref="E95:G95" si="21">D95/D88*100</f>
        <v>8.4941615529823988E-2</v>
      </c>
      <c r="F95" s="16">
        <v>56</v>
      </c>
      <c r="G95" s="9">
        <f t="shared" si="21"/>
        <v>1.0687642947224419E-2</v>
      </c>
      <c r="H95" s="9">
        <f t="shared" si="12"/>
        <v>-97.252882021093939</v>
      </c>
      <c r="I95" s="10">
        <f t="shared" si="13"/>
        <v>8.9456869009584654</v>
      </c>
    </row>
    <row r="96" spans="1:9" ht="15" customHeight="1" x14ac:dyDescent="0.25">
      <c r="A96" s="3" t="s">
        <v>84</v>
      </c>
      <c r="B96" s="16">
        <f>SUM(B97:B101)</f>
        <v>8839.6</v>
      </c>
      <c r="C96" s="9">
        <f>B96/B88*100</f>
        <v>1.38220968725778</v>
      </c>
      <c r="D96" s="16">
        <f>SUM(D97:D101)</f>
        <v>6468.7</v>
      </c>
      <c r="E96" s="9">
        <f t="shared" ref="E96:G96" si="22">D96/D88*100</f>
        <v>0.87773455012423729</v>
      </c>
      <c r="F96" s="16">
        <f>SUM(F97:F101)</f>
        <v>5449.7999999999993</v>
      </c>
      <c r="G96" s="9">
        <f t="shared" si="22"/>
        <v>1.0400985095318507</v>
      </c>
      <c r="H96" s="9">
        <f t="shared" si="12"/>
        <v>-38.347889044753167</v>
      </c>
      <c r="I96" s="10">
        <f t="shared" si="13"/>
        <v>84.248767140229091</v>
      </c>
    </row>
    <row r="97" spans="1:9" ht="77.25" customHeight="1" x14ac:dyDescent="0.25">
      <c r="A97" s="3" t="s">
        <v>85</v>
      </c>
      <c r="B97" s="16">
        <v>4716.2</v>
      </c>
      <c r="C97" s="9">
        <f>B97/B88*100</f>
        <v>0.7374516185172566</v>
      </c>
      <c r="D97" s="16">
        <v>1046.8</v>
      </c>
      <c r="E97" s="9">
        <f t="shared" ref="E97:G97" si="23">D97/D88*100</f>
        <v>0.14203974941952038</v>
      </c>
      <c r="F97" s="16">
        <v>441</v>
      </c>
      <c r="G97" s="9">
        <f t="shared" si="23"/>
        <v>8.4165188209392311E-2</v>
      </c>
      <c r="H97" s="9">
        <f t="shared" si="12"/>
        <v>-90.649251516051052</v>
      </c>
      <c r="I97" s="10">
        <f t="shared" si="13"/>
        <v>42.128391287734047</v>
      </c>
    </row>
    <row r="98" spans="1:9" ht="15" customHeight="1" x14ac:dyDescent="0.25">
      <c r="A98" s="3" t="s">
        <v>86</v>
      </c>
      <c r="B98" s="16">
        <v>2047.8</v>
      </c>
      <c r="C98" s="9">
        <f>B98/B88*100</f>
        <v>0.32020555201213652</v>
      </c>
      <c r="D98" s="16">
        <v>829.3</v>
      </c>
      <c r="E98" s="9">
        <f>D98/D88*100</f>
        <v>0.11252728715476525</v>
      </c>
      <c r="F98" s="16">
        <v>807</v>
      </c>
      <c r="G98" s="9">
        <f>F98/F88*100</f>
        <v>0.15401656890018048</v>
      </c>
      <c r="H98" s="9">
        <f t="shared" si="12"/>
        <v>-60.591854673307935</v>
      </c>
      <c r="I98" s="10">
        <f t="shared" si="13"/>
        <v>97.31098516821416</v>
      </c>
    </row>
    <row r="99" spans="1:9" ht="26.25" customHeight="1" x14ac:dyDescent="0.25">
      <c r="A99" s="3" t="s">
        <v>87</v>
      </c>
      <c r="B99" s="16">
        <v>1819.9</v>
      </c>
      <c r="C99" s="9">
        <f>B99/B88*100</f>
        <v>0.28456982327712044</v>
      </c>
      <c r="D99" s="16">
        <v>1834.1</v>
      </c>
      <c r="E99" s="9">
        <f>D99/D88*100</f>
        <v>0.24886807834385016</v>
      </c>
      <c r="F99" s="16">
        <v>1553.1</v>
      </c>
      <c r="G99" s="9">
        <f>F99/F88*100</f>
        <v>0.29641032609525442</v>
      </c>
      <c r="H99" s="9">
        <f t="shared" si="12"/>
        <v>-14.660146161877037</v>
      </c>
      <c r="I99" s="10">
        <f t="shared" si="13"/>
        <v>84.679134180251893</v>
      </c>
    </row>
    <row r="100" spans="1:9" ht="15" customHeight="1" x14ac:dyDescent="0.25">
      <c r="A100" s="3" t="s">
        <v>88</v>
      </c>
      <c r="B100" s="16">
        <v>0</v>
      </c>
      <c r="C100" s="9">
        <f>B100/B88*100</f>
        <v>0</v>
      </c>
      <c r="D100" s="16">
        <v>100</v>
      </c>
      <c r="E100" s="9">
        <f>D100/D88*100</f>
        <v>1.3568948167703515E-2</v>
      </c>
      <c r="F100" s="16">
        <v>0</v>
      </c>
      <c r="G100" s="9">
        <f>F100/F88*100</f>
        <v>0</v>
      </c>
      <c r="H100" s="9" t="e">
        <f t="shared" si="12"/>
        <v>#DIV/0!</v>
      </c>
      <c r="I100" s="10">
        <f t="shared" si="13"/>
        <v>0</v>
      </c>
    </row>
    <row r="101" spans="1:9" ht="15" customHeight="1" x14ac:dyDescent="0.25">
      <c r="A101" s="3" t="s">
        <v>89</v>
      </c>
      <c r="B101" s="16">
        <v>255.7</v>
      </c>
      <c r="C101" s="9">
        <f>B101/B88*100</f>
        <v>3.9982693451266378E-2</v>
      </c>
      <c r="D101" s="16">
        <v>2658.5</v>
      </c>
      <c r="E101" s="9">
        <f>D101/D88*100</f>
        <v>0.36073048703839794</v>
      </c>
      <c r="F101" s="16">
        <v>2648.7</v>
      </c>
      <c r="G101" s="9">
        <f>F101/F88*100</f>
        <v>0.50550642632702347</v>
      </c>
      <c r="H101" s="9">
        <f t="shared" si="12"/>
        <v>935.86233867813826</v>
      </c>
      <c r="I101" s="10">
        <f t="shared" si="13"/>
        <v>99.631371073913854</v>
      </c>
    </row>
    <row r="102" spans="1:9" ht="26.25" customHeight="1" x14ac:dyDescent="0.25">
      <c r="A102" s="3" t="s">
        <v>90</v>
      </c>
      <c r="B102" s="16">
        <f>B42-B88</f>
        <v>18556.300000000047</v>
      </c>
      <c r="C102" s="9"/>
      <c r="D102" s="16">
        <f>D42-D88</f>
        <v>-35161.800000000047</v>
      </c>
      <c r="E102" s="9"/>
      <c r="F102" s="16">
        <f>F42-F88</f>
        <v>18702.400000000023</v>
      </c>
      <c r="G102" s="9"/>
      <c r="H102" s="9"/>
      <c r="I102" s="9"/>
    </row>
    <row r="103" spans="1:9" x14ac:dyDescent="0.25">
      <c r="A103" s="22" t="s">
        <v>91</v>
      </c>
      <c r="B103" s="23"/>
      <c r="C103" s="23"/>
      <c r="D103" s="23"/>
      <c r="E103" s="23"/>
      <c r="F103" s="23"/>
      <c r="G103" s="23"/>
      <c r="H103" s="23"/>
      <c r="I103" s="24"/>
    </row>
    <row r="104" spans="1:9" ht="64.5" customHeight="1" x14ac:dyDescent="0.25">
      <c r="A104" s="3" t="s">
        <v>92</v>
      </c>
      <c r="B104" s="7"/>
      <c r="C104" s="8"/>
      <c r="D104" s="8"/>
      <c r="E104" s="8"/>
      <c r="F104" s="8"/>
      <c r="G104" s="8"/>
      <c r="H104" s="8"/>
      <c r="I104" s="8"/>
    </row>
    <row r="105" spans="1:9" ht="39" customHeight="1" x14ac:dyDescent="0.25">
      <c r="A105" s="3" t="s">
        <v>93</v>
      </c>
      <c r="B105" s="7">
        <v>-57184</v>
      </c>
      <c r="C105" s="8"/>
      <c r="D105" s="8">
        <v>14255</v>
      </c>
      <c r="E105" s="8"/>
      <c r="F105" s="8"/>
      <c r="G105" s="8"/>
      <c r="H105" s="8"/>
      <c r="I105" s="8"/>
    </row>
    <row r="106" spans="1:9" ht="39" customHeight="1" x14ac:dyDescent="0.25">
      <c r="A106" s="3" t="s">
        <v>94</v>
      </c>
      <c r="B106" s="7">
        <v>50108</v>
      </c>
      <c r="C106" s="8"/>
      <c r="D106" s="8">
        <v>-8900</v>
      </c>
      <c r="E106" s="8"/>
      <c r="F106" s="8">
        <v>-7373</v>
      </c>
      <c r="G106" s="8"/>
      <c r="H106" s="8"/>
      <c r="I106" s="8"/>
    </row>
    <row r="107" spans="1:9" ht="39" customHeight="1" x14ac:dyDescent="0.25">
      <c r="A107" s="3" t="s">
        <v>95</v>
      </c>
      <c r="B107" s="7"/>
      <c r="C107" s="8"/>
      <c r="D107" s="8"/>
      <c r="E107" s="8"/>
      <c r="F107" s="8"/>
      <c r="G107" s="8"/>
      <c r="H107" s="8"/>
      <c r="I107" s="8"/>
    </row>
    <row r="108" spans="1:9" ht="51.75" customHeight="1" x14ac:dyDescent="0.25">
      <c r="A108" s="3" t="s">
        <v>96</v>
      </c>
      <c r="B108" s="7"/>
      <c r="C108" s="8"/>
      <c r="D108" s="8"/>
      <c r="E108" s="8"/>
      <c r="F108" s="8"/>
      <c r="G108" s="8"/>
      <c r="H108" s="8"/>
      <c r="I108" s="8"/>
    </row>
    <row r="109" spans="1:9" ht="51.75" customHeight="1" x14ac:dyDescent="0.25">
      <c r="A109" s="3" t="s">
        <v>97</v>
      </c>
      <c r="B109" s="7"/>
      <c r="C109" s="8"/>
      <c r="D109" s="8"/>
      <c r="E109" s="8"/>
      <c r="F109" s="8"/>
      <c r="G109" s="8"/>
      <c r="H109" s="8"/>
      <c r="I109" s="8"/>
    </row>
    <row r="110" spans="1:9" ht="39" customHeight="1" x14ac:dyDescent="0.25">
      <c r="A110" s="3" t="s">
        <v>98</v>
      </c>
      <c r="B110" s="7"/>
      <c r="C110" s="8"/>
      <c r="D110" s="8"/>
      <c r="E110" s="8"/>
      <c r="F110" s="8"/>
      <c r="G110" s="8"/>
      <c r="H110" s="8"/>
      <c r="I110" s="8"/>
    </row>
    <row r="111" spans="1:9" ht="39" customHeight="1" x14ac:dyDescent="0.25">
      <c r="A111" s="3" t="s">
        <v>99</v>
      </c>
      <c r="B111" s="7">
        <v>-11480</v>
      </c>
      <c r="C111" s="8"/>
      <c r="D111" s="8">
        <v>29807</v>
      </c>
      <c r="E111" s="8"/>
      <c r="F111" s="8">
        <v>-11329</v>
      </c>
      <c r="G111" s="8"/>
      <c r="H111" s="8"/>
      <c r="I111" s="8"/>
    </row>
    <row r="112" spans="1:9" ht="39" customHeight="1" x14ac:dyDescent="0.25">
      <c r="A112" s="3" t="s">
        <v>100</v>
      </c>
      <c r="B112" s="7">
        <f>SUM(B104:B111)</f>
        <v>-18556</v>
      </c>
      <c r="C112" s="7"/>
      <c r="D112" s="7">
        <f t="shared" ref="D112:F112" si="24">SUM(D104:D111)</f>
        <v>35162</v>
      </c>
      <c r="E112" s="7"/>
      <c r="F112" s="7">
        <f t="shared" si="24"/>
        <v>-18702</v>
      </c>
      <c r="G112" s="8"/>
      <c r="H112" s="8"/>
      <c r="I112" s="8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6"/>
      <c r="E114" s="1"/>
      <c r="F114" s="1"/>
      <c r="G114" s="1"/>
      <c r="H114" s="1"/>
      <c r="I114" s="1"/>
    </row>
  </sheetData>
  <autoFilter ref="A6:I112" xr:uid="{00000000-0009-0000-0000-000000000000}"/>
  <mergeCells count="3">
    <mergeCell ref="A2:I2"/>
    <mergeCell ref="A7:I7"/>
    <mergeCell ref="A103:I103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2024-03-06T07:57:58Z</dcterms:modified>
</cp:coreProperties>
</file>