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fop\SAVE\18 ИНФОРМАЦИЯ НА САЙТ\2023 год\Исполнение консолидированного бюджета\"/>
    </mc:Choice>
  </mc:AlternateContent>
  <xr:revisionPtr revIDLastSave="0" documentId="13_ncr:1_{D4089B87-6E37-4EB3-898C-D67B722A5ADC}" xr6:coauthVersionLast="3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Информация!$A$6:$I$112</definedName>
  </definedNames>
  <calcPr calcId="179021"/>
</workbook>
</file>

<file path=xl/calcChain.xml><?xml version="1.0" encoding="utf-8"?>
<calcChain xmlns="http://schemas.openxmlformats.org/spreadsheetml/2006/main">
  <c r="B33" i="1" l="1"/>
  <c r="F112" i="1"/>
  <c r="D112" i="1"/>
  <c r="B112" i="1"/>
  <c r="I41" i="1"/>
  <c r="H41" i="1"/>
  <c r="I37" i="1"/>
  <c r="H37" i="1"/>
  <c r="I36" i="1"/>
  <c r="I34" i="1"/>
  <c r="H34" i="1"/>
  <c r="I33" i="1"/>
  <c r="F33" i="1"/>
  <c r="D33" i="1"/>
  <c r="F32" i="1"/>
  <c r="D32" i="1"/>
  <c r="D31" i="1" s="1"/>
  <c r="B32" i="1"/>
  <c r="F31" i="1"/>
  <c r="B31" i="1"/>
  <c r="I30" i="1"/>
  <c r="H30" i="1"/>
  <c r="I29" i="1"/>
  <c r="H29" i="1"/>
  <c r="I28" i="1"/>
  <c r="H28" i="1"/>
  <c r="I27" i="1"/>
  <c r="H27" i="1"/>
  <c r="I26" i="1"/>
  <c r="F25" i="1"/>
  <c r="D25" i="1"/>
  <c r="B25" i="1"/>
  <c r="I24" i="1"/>
  <c r="H24" i="1"/>
  <c r="I22" i="1"/>
  <c r="H22" i="1"/>
  <c r="F19" i="1"/>
  <c r="D19" i="1"/>
  <c r="B19" i="1"/>
  <c r="I18" i="1"/>
  <c r="H18" i="1"/>
  <c r="I17" i="1"/>
  <c r="H16" i="1"/>
  <c r="I15" i="1"/>
  <c r="H15" i="1"/>
  <c r="F14" i="1"/>
  <c r="I14" i="1" s="1"/>
  <c r="D14" i="1"/>
  <c r="B14" i="1"/>
  <c r="I13" i="1"/>
  <c r="H13" i="1"/>
  <c r="F12" i="1"/>
  <c r="F11" i="1" s="1"/>
  <c r="D12" i="1"/>
  <c r="B12" i="1"/>
  <c r="D11" i="1"/>
  <c r="B11" i="1"/>
  <c r="I10" i="1"/>
  <c r="H10" i="1"/>
  <c r="F9" i="1"/>
  <c r="I9" i="1" s="1"/>
  <c r="D9" i="1"/>
  <c r="B9" i="1"/>
  <c r="I31" i="1" l="1"/>
  <c r="I32" i="1"/>
  <c r="H33" i="1"/>
  <c r="H31" i="1"/>
  <c r="H32" i="1"/>
  <c r="H14" i="1"/>
  <c r="H9" i="1"/>
  <c r="B8" i="1"/>
  <c r="I11" i="1"/>
  <c r="F8" i="1"/>
  <c r="I12" i="1"/>
  <c r="I25" i="1"/>
  <c r="D8" i="1"/>
  <c r="H11" i="1"/>
  <c r="H12" i="1"/>
  <c r="F43" i="1"/>
  <c r="D43" i="1"/>
  <c r="B43" i="1"/>
  <c r="H49" i="1"/>
  <c r="I49" i="1"/>
  <c r="H44" i="1"/>
  <c r="I44" i="1"/>
  <c r="F86" i="1"/>
  <c r="B96" i="1"/>
  <c r="B56" i="1"/>
  <c r="B86" i="1"/>
  <c r="D42" i="1" l="1"/>
  <c r="E8" i="1" s="1"/>
  <c r="B42" i="1"/>
  <c r="C8" i="1" s="1"/>
  <c r="H8" i="1"/>
  <c r="F42" i="1"/>
  <c r="F102" i="1" s="1"/>
  <c r="I8" i="1"/>
  <c r="G8" i="1"/>
  <c r="F61" i="1"/>
  <c r="F96" i="1"/>
  <c r="H45" i="1"/>
  <c r="H47" i="1"/>
  <c r="H50" i="1"/>
  <c r="H53" i="1"/>
  <c r="D96" i="1"/>
  <c r="I45" i="1"/>
  <c r="I46" i="1"/>
  <c r="I47" i="1"/>
  <c r="I48" i="1"/>
  <c r="I50" i="1"/>
  <c r="I51" i="1"/>
  <c r="I53" i="1"/>
  <c r="I55" i="1"/>
  <c r="I57" i="1"/>
  <c r="I58" i="1"/>
  <c r="I59" i="1"/>
  <c r="I60" i="1"/>
  <c r="I62" i="1"/>
  <c r="I63" i="1"/>
  <c r="I64" i="1"/>
  <c r="I66" i="1"/>
  <c r="I67" i="1"/>
  <c r="I68" i="1"/>
  <c r="I69" i="1"/>
  <c r="I70" i="1"/>
  <c r="I71" i="1"/>
  <c r="I73" i="1"/>
  <c r="I75" i="1"/>
  <c r="I76" i="1"/>
  <c r="I77" i="1"/>
  <c r="I78" i="1"/>
  <c r="I80" i="1"/>
  <c r="I81" i="1"/>
  <c r="I83" i="1"/>
  <c r="I85" i="1"/>
  <c r="I87" i="1"/>
  <c r="I89" i="1"/>
  <c r="I90" i="1"/>
  <c r="I91" i="1"/>
  <c r="I92" i="1"/>
  <c r="I93" i="1"/>
  <c r="I94" i="1"/>
  <c r="I95" i="1"/>
  <c r="I97" i="1"/>
  <c r="I98" i="1"/>
  <c r="I99" i="1"/>
  <c r="I100" i="1"/>
  <c r="I101" i="1"/>
  <c r="H57" i="1"/>
  <c r="H58" i="1"/>
  <c r="H59" i="1"/>
  <c r="H60" i="1"/>
  <c r="H62" i="1"/>
  <c r="H63" i="1"/>
  <c r="H64" i="1"/>
  <c r="H66" i="1"/>
  <c r="H67" i="1"/>
  <c r="H68" i="1"/>
  <c r="H69" i="1"/>
  <c r="H70" i="1"/>
  <c r="H71" i="1"/>
  <c r="H73" i="1"/>
  <c r="H75" i="1"/>
  <c r="H76" i="1"/>
  <c r="H77" i="1"/>
  <c r="H78" i="1"/>
  <c r="H80" i="1"/>
  <c r="H81" i="1"/>
  <c r="H83" i="1"/>
  <c r="H85" i="1"/>
  <c r="H87" i="1"/>
  <c r="H89" i="1"/>
  <c r="H90" i="1"/>
  <c r="H91" i="1"/>
  <c r="H92" i="1"/>
  <c r="H93" i="1"/>
  <c r="H94" i="1"/>
  <c r="H95" i="1"/>
  <c r="H97" i="1"/>
  <c r="H98" i="1"/>
  <c r="H99" i="1"/>
  <c r="H100" i="1"/>
  <c r="H101" i="1"/>
  <c r="H51" i="1"/>
  <c r="H55" i="1"/>
  <c r="H48" i="1"/>
  <c r="H46" i="1"/>
  <c r="D86" i="1"/>
  <c r="F84" i="1"/>
  <c r="D84" i="1"/>
  <c r="F82" i="1"/>
  <c r="D82" i="1"/>
  <c r="F79" i="1"/>
  <c r="D79" i="1"/>
  <c r="F74" i="1"/>
  <c r="D74" i="1"/>
  <c r="F72" i="1"/>
  <c r="D72" i="1"/>
  <c r="F65" i="1"/>
  <c r="D65" i="1"/>
  <c r="D61" i="1"/>
  <c r="F56" i="1"/>
  <c r="D56" i="1"/>
  <c r="F54" i="1"/>
  <c r="F52" i="1"/>
  <c r="D54" i="1"/>
  <c r="D52" i="1"/>
  <c r="I42" i="1" l="1"/>
  <c r="G41" i="1"/>
  <c r="G39" i="1"/>
  <c r="G37" i="1"/>
  <c r="G36" i="1"/>
  <c r="G34" i="1"/>
  <c r="G29" i="1"/>
  <c r="G27" i="1"/>
  <c r="G26" i="1"/>
  <c r="G24" i="1"/>
  <c r="G22" i="1"/>
  <c r="G20" i="1"/>
  <c r="G15" i="1"/>
  <c r="G10" i="1"/>
  <c r="H42" i="1"/>
  <c r="G40" i="1"/>
  <c r="G38" i="1"/>
  <c r="G35" i="1"/>
  <c r="G33" i="1"/>
  <c r="G32" i="1"/>
  <c r="G31" i="1"/>
  <c r="G42" i="1" s="1"/>
  <c r="G28" i="1"/>
  <c r="G23" i="1"/>
  <c r="G19" i="1"/>
  <c r="G18" i="1"/>
  <c r="G16" i="1"/>
  <c r="G14" i="1"/>
  <c r="G13" i="1"/>
  <c r="G9" i="1"/>
  <c r="G30" i="1"/>
  <c r="G21" i="1"/>
  <c r="G17" i="1"/>
  <c r="G25" i="1"/>
  <c r="G11" i="1"/>
  <c r="G12" i="1"/>
  <c r="C41" i="1"/>
  <c r="C39" i="1"/>
  <c r="C37" i="1"/>
  <c r="C36" i="1"/>
  <c r="C34" i="1"/>
  <c r="C29" i="1"/>
  <c r="C27" i="1"/>
  <c r="C26" i="1"/>
  <c r="C24" i="1"/>
  <c r="C22" i="1"/>
  <c r="C20" i="1"/>
  <c r="C15" i="1"/>
  <c r="C10" i="1"/>
  <c r="C40" i="1"/>
  <c r="C38" i="1"/>
  <c r="C35" i="1"/>
  <c r="C33" i="1"/>
  <c r="C32" i="1"/>
  <c r="C31" i="1"/>
  <c r="C42" i="1" s="1"/>
  <c r="C30" i="1"/>
  <c r="C21" i="1"/>
  <c r="C19" i="1"/>
  <c r="C17" i="1"/>
  <c r="C14" i="1"/>
  <c r="C9" i="1"/>
  <c r="C28" i="1"/>
  <c r="C23" i="1"/>
  <c r="C18" i="1"/>
  <c r="C16" i="1"/>
  <c r="C13" i="1"/>
  <c r="C11" i="1"/>
  <c r="C12" i="1"/>
  <c r="C25" i="1"/>
  <c r="E40" i="1"/>
  <c r="E38" i="1"/>
  <c r="E35" i="1"/>
  <c r="E30" i="1"/>
  <c r="E28" i="1"/>
  <c r="E23" i="1"/>
  <c r="E21" i="1"/>
  <c r="E18" i="1"/>
  <c r="E17" i="1"/>
  <c r="E16" i="1"/>
  <c r="E13" i="1"/>
  <c r="E41" i="1"/>
  <c r="E39" i="1"/>
  <c r="E37" i="1"/>
  <c r="E36" i="1"/>
  <c r="E34" i="1"/>
  <c r="E33" i="1"/>
  <c r="E32" i="1"/>
  <c r="E31" i="1"/>
  <c r="E42" i="1" s="1"/>
  <c r="E27" i="1"/>
  <c r="E26" i="1"/>
  <c r="E22" i="1"/>
  <c r="E19" i="1"/>
  <c r="E15" i="1"/>
  <c r="E14" i="1"/>
  <c r="E10" i="1"/>
  <c r="E9" i="1"/>
  <c r="E29" i="1"/>
  <c r="E24" i="1"/>
  <c r="E20" i="1"/>
  <c r="E25" i="1"/>
  <c r="E11" i="1"/>
  <c r="E12" i="1"/>
  <c r="I52" i="1"/>
  <c r="I72" i="1"/>
  <c r="I54" i="1"/>
  <c r="I84" i="1"/>
  <c r="I79" i="1"/>
  <c r="I65" i="1"/>
  <c r="I74" i="1"/>
  <c r="I61" i="1"/>
  <c r="I86" i="1"/>
  <c r="I82" i="1"/>
  <c r="I56" i="1"/>
  <c r="I96" i="1"/>
  <c r="I43" i="1"/>
  <c r="H96" i="1"/>
  <c r="H86" i="1"/>
  <c r="B84" i="1"/>
  <c r="H84" i="1" s="1"/>
  <c r="B82" i="1"/>
  <c r="H82" i="1" s="1"/>
  <c r="B79" i="1"/>
  <c r="H79" i="1" s="1"/>
  <c r="B74" i="1"/>
  <c r="H74" i="1" s="1"/>
  <c r="B72" i="1"/>
  <c r="H72" i="1" s="1"/>
  <c r="B65" i="1"/>
  <c r="H65" i="1" s="1"/>
  <c r="B61" i="1"/>
  <c r="H61" i="1" s="1"/>
  <c r="H56" i="1"/>
  <c r="B54" i="1"/>
  <c r="H54" i="1" s="1"/>
  <c r="B52" i="1"/>
  <c r="H52" i="1" s="1"/>
  <c r="H43" i="1"/>
  <c r="D88" i="1"/>
  <c r="F88" i="1"/>
  <c r="G49" i="1" l="1"/>
  <c r="G44" i="1"/>
  <c r="E44" i="1"/>
  <c r="E49" i="1"/>
  <c r="I88" i="1"/>
  <c r="G82" i="1"/>
  <c r="G65" i="1"/>
  <c r="G46" i="1"/>
  <c r="G58" i="1"/>
  <c r="E43" i="1"/>
  <c r="E58" i="1"/>
  <c r="G80" i="1"/>
  <c r="G86" i="1"/>
  <c r="G77" i="1"/>
  <c r="G85" i="1"/>
  <c r="G76" i="1"/>
  <c r="G45" i="1"/>
  <c r="G61" i="1"/>
  <c r="G59" i="1"/>
  <c r="G87" i="1"/>
  <c r="G81" i="1"/>
  <c r="G69" i="1"/>
  <c r="G52" i="1"/>
  <c r="G84" i="1"/>
  <c r="G78" i="1"/>
  <c r="G67" i="1"/>
  <c r="G56" i="1"/>
  <c r="G83" i="1"/>
  <c r="G79" i="1"/>
  <c r="G71" i="1"/>
  <c r="G63" i="1"/>
  <c r="G54" i="1"/>
  <c r="G50" i="1"/>
  <c r="G47" i="1"/>
  <c r="D102" i="1"/>
  <c r="E71" i="1"/>
  <c r="E81" i="1"/>
  <c r="E83" i="1"/>
  <c r="E68" i="1"/>
  <c r="E62" i="1"/>
  <c r="E56" i="1"/>
  <c r="E75" i="1"/>
  <c r="G75" i="1" s="1"/>
  <c r="E92" i="1"/>
  <c r="G92" i="1" s="1"/>
  <c r="E74" i="1"/>
  <c r="G74" i="1" s="1"/>
  <c r="E69" i="1"/>
  <c r="E65" i="1"/>
  <c r="E53" i="1"/>
  <c r="E85" i="1"/>
  <c r="E77" i="1"/>
  <c r="E73" i="1"/>
  <c r="G73" i="1" s="1"/>
  <c r="E70" i="1"/>
  <c r="E64" i="1"/>
  <c r="E55" i="1"/>
  <c r="E46" i="1"/>
  <c r="E99" i="1"/>
  <c r="G99" i="1" s="1"/>
  <c r="E79" i="1"/>
  <c r="E72" i="1"/>
  <c r="E67" i="1"/>
  <c r="E59" i="1"/>
  <c r="E50" i="1"/>
  <c r="E96" i="1"/>
  <c r="G96" i="1" s="1"/>
  <c r="E47" i="1"/>
  <c r="E98" i="1"/>
  <c r="G98" i="1" s="1"/>
  <c r="E95" i="1"/>
  <c r="G95" i="1" s="1"/>
  <c r="E91" i="1"/>
  <c r="G91" i="1" s="1"/>
  <c r="E66" i="1"/>
  <c r="E61" i="1"/>
  <c r="E57" i="1"/>
  <c r="E52" i="1"/>
  <c r="E48" i="1"/>
  <c r="E101" i="1"/>
  <c r="G101" i="1" s="1"/>
  <c r="E94" i="1"/>
  <c r="G94" i="1" s="1"/>
  <c r="E90" i="1"/>
  <c r="G90" i="1" s="1"/>
  <c r="E63" i="1"/>
  <c r="E60" i="1"/>
  <c r="E54" i="1"/>
  <c r="E51" i="1"/>
  <c r="E45" i="1"/>
  <c r="E100" i="1"/>
  <c r="G100" i="1" s="1"/>
  <c r="E97" i="1"/>
  <c r="G97" i="1" s="1"/>
  <c r="E93" i="1"/>
  <c r="G93" i="1" s="1"/>
  <c r="E89" i="1"/>
  <c r="G89" i="1" s="1"/>
  <c r="B88" i="1"/>
  <c r="G43" i="1"/>
  <c r="E87" i="1"/>
  <c r="E86" i="1"/>
  <c r="E84" i="1"/>
  <c r="E82" i="1"/>
  <c r="E80" i="1"/>
  <c r="E78" i="1"/>
  <c r="E76" i="1"/>
  <c r="G72" i="1"/>
  <c r="G70" i="1"/>
  <c r="G68" i="1"/>
  <c r="G66" i="1"/>
  <c r="G64" i="1"/>
  <c r="G62" i="1"/>
  <c r="G60" i="1"/>
  <c r="G57" i="1"/>
  <c r="G55" i="1"/>
  <c r="G53" i="1"/>
  <c r="G51" i="1"/>
  <c r="G48" i="1"/>
  <c r="C44" i="1" l="1"/>
  <c r="C49" i="1"/>
  <c r="H88" i="1"/>
  <c r="C101" i="1"/>
  <c r="C58" i="1"/>
  <c r="C90" i="1"/>
  <c r="C57" i="1"/>
  <c r="C89" i="1"/>
  <c r="C91" i="1"/>
  <c r="C43" i="1"/>
  <c r="C59" i="1"/>
  <c r="C55" i="1"/>
  <c r="C74" i="1"/>
  <c r="C52" i="1"/>
  <c r="C65" i="1"/>
  <c r="C77" i="1"/>
  <c r="C78" i="1"/>
  <c r="C94" i="1"/>
  <c r="C62" i="1"/>
  <c r="C85" i="1"/>
  <c r="C99" i="1"/>
  <c r="C51" i="1"/>
  <c r="C69" i="1"/>
  <c r="C92" i="1"/>
  <c r="C45" i="1"/>
  <c r="C47" i="1"/>
  <c r="C71" i="1"/>
  <c r="C93" i="1"/>
  <c r="C46" i="1"/>
  <c r="C61" i="1"/>
  <c r="C83" i="1"/>
  <c r="C56" i="1"/>
  <c r="C86" i="1"/>
  <c r="C70" i="1"/>
  <c r="C53" i="1"/>
  <c r="C73" i="1"/>
  <c r="C75" i="1"/>
  <c r="C97" i="1"/>
  <c r="C63" i="1"/>
  <c r="C54" i="1"/>
  <c r="C76" i="1"/>
  <c r="C98" i="1"/>
  <c r="C64" i="1"/>
  <c r="C67" i="1"/>
  <c r="C87" i="1"/>
  <c r="C79" i="1"/>
  <c r="C82" i="1"/>
  <c r="C66" i="1"/>
  <c r="C48" i="1"/>
  <c r="C96" i="1"/>
  <c r="C80" i="1"/>
  <c r="B102" i="1"/>
  <c r="C84" i="1"/>
  <c r="C60" i="1"/>
  <c r="C81" i="1"/>
  <c r="C68" i="1"/>
  <c r="C50" i="1"/>
  <c r="C72" i="1"/>
  <c r="C95" i="1"/>
  <c r="C100" i="1"/>
  <c r="C88" i="1" l="1"/>
</calcChain>
</file>

<file path=xl/sharedStrings.xml><?xml version="1.0" encoding="utf-8"?>
<sst xmlns="http://schemas.openxmlformats.org/spreadsheetml/2006/main" count="119" uniqueCount="117">
  <si>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</si>
  <si>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</si>
  <si>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</si>
  <si>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</si>
  <si>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</si>
  <si>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</si>
  <si>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</si>
  <si>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</si>
  <si>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</si>
  <si>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</si>
  <si>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</si>
  <si>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</si>
  <si>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</si>
  <si>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</si>
  <si>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</si>
  <si>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</si>
  <si>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</si>
  <si>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</si>
  <si>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</si>
  <si>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</si>
  <si>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</si>
  <si>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</si>
  <si>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</si>
  <si>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</si>
  <si>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</si>
  <si>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</si>
  <si>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</si>
  <si>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</si>
  <si>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</si>
  <si>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</si>
  <si>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</si>
  <si>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</si>
  <si>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</si>
  <si>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</si>
  <si>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</si>
  <si>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</si>
  <si>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</si>
  <si>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</si>
  <si>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</si>
  <si>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</si>
  <si>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</si>
  <si>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</si>
  <si>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</si>
  <si>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</si>
  <si>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</si>
  <si>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</si>
  <si>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</si>
  <si>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</si>
  <si>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</si>
  <si>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</si>
  <si>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</si>
  <si>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</si>
  <si>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</si>
  <si>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</si>
  <si>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</si>
  <si>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</si>
  <si>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</si>
  <si>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</si>
  <si>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</si>
  <si>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</si>
  <si>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</si>
  <si>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</si>
  <si>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</si>
  <si>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</si>
  <si>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</si>
  <si>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</si>
  <si>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</si>
  <si>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</si>
  <si>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</si>
  <si>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</si>
  <si>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</si>
  <si>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</si>
  <si>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</si>
  <si>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</si>
  <si>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</si>
  <si>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</si>
  <si>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</si>
  <si>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</si>
  <si>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</si>
  <si>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</si>
  <si>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</si>
  <si>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</si>
  <si>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</si>
  <si>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</si>
  <si>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</si>
  <si>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</si>
  <si>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</si>
  <si>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</si>
  <si>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</si>
  <si>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</si>
  <si>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</si>
  <si>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</si>
  <si>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</si>
  <si>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</si>
  <si>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</si>
  <si>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</si>
  <si>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</si>
  <si>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</si>
  <si>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</si>
  <si>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</si>
  <si>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</si>
  <si>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</si>
  <si>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</si>
  <si>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Факт на 01.08 .2022 (отчетный) год</t>
  </si>
  <si>
    <t>План на 2023 год по состоянию на 01.08.2023 (текущий) год</t>
  </si>
  <si>
    <t>Факт на 01.08.2023 (текущий) год</t>
  </si>
  <si>
    <t>Информация об исполнении консолидированного бюджета Пряжинского национального муниципального района за январь-июль 2023 года</t>
  </si>
  <si>
    <t>Функционирование высшего должностного лица субъекта Российской Федерации и муниципального образования</t>
  </si>
  <si>
    <t>Обеспечение проведения выборов и референдумов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</si>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</sst>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9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166" fontId="8" fillId="0" borderId="1" xfId="0" applyNumberFormat="1" applyFont="1" applyBorder="1" applyAlignment="1">
      <alignment horizontal="right" vertical="top" wrapText="1"/>
    </xf>
    <xf numFmtId="165" fontId="8" fillId="0" borderId="1" xfId="0" applyNumberFormat="1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4"/>
  <sheetViews>
    <sheetView tabSelected="1" topLeftCell="A21" workbookViewId="0">
      <selection activeCell="F25" sqref="F25"/>
    </sheetView>
  </sheetViews>
  <sheetFormatPr defaultRowHeight="15" x14ac:dyDescent="0.2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36" customHeight="1" x14ac:dyDescent="0.25">
      <c r="A2" s="18" t="s">
        <v>106</v>
      </c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25">
      <c r="A5" s="2" t="s">
        <v>1</v>
      </c>
      <c r="B5" s="2" t="s">
        <v>103</v>
      </c>
      <c r="C5" s="11" t="s">
        <v>2</v>
      </c>
      <c r="D5" s="2" t="s">
        <v>104</v>
      </c>
      <c r="E5" s="2" t="s">
        <v>2</v>
      </c>
      <c r="F5" s="2" t="s">
        <v>105</v>
      </c>
      <c r="G5" s="2" t="s">
        <v>2</v>
      </c>
      <c r="H5" s="4" t="s">
        <v>3</v>
      </c>
      <c r="I5" s="4" t="s">
        <v>4</v>
      </c>
    </row>
    <row r="6" spans="1:9" ht="15" customHeight="1" x14ac:dyDescent="0.25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25">
      <c r="A7" s="20" t="s">
        <v>7</v>
      </c>
      <c r="B7" s="21"/>
      <c r="C7" s="21"/>
      <c r="D7" s="21"/>
      <c r="E7" s="21"/>
      <c r="F7" s="21"/>
      <c r="G7" s="21"/>
      <c r="H7" s="21"/>
      <c r="I7" s="22"/>
    </row>
    <row r="8" spans="1:9" ht="26.25" customHeight="1" x14ac:dyDescent="0.25">
      <c r="A8" s="26" t="s">
        <v>8</v>
      </c>
      <c r="B8" s="27">
        <f t="shared" ref="B8" si="0">B9+B11+B14+B19+B22+B23+B24+B25+B27+B28+B29+B30</f>
        <v>105995</v>
      </c>
      <c r="C8" s="27">
        <f>B8/B42*100</f>
        <v>27.062184685144715</v>
      </c>
      <c r="D8" s="27">
        <f>D9+D11+D14+D19+D22+D23+D24+D25+D27+D28+D29+D30</f>
        <v>208207</v>
      </c>
      <c r="E8" s="27">
        <f>D8/D42*100</f>
        <v>29.724493758351699</v>
      </c>
      <c r="F8" s="27">
        <f t="shared" ref="F8" si="1">F9+F11+F14+F19+F22+F23+F24+F25+F27+F28+F29+F30</f>
        <v>118648</v>
      </c>
      <c r="G8" s="28">
        <f>F8/F42*100</f>
        <v>30.774977044826134</v>
      </c>
      <c r="H8" s="28">
        <f>F8/B8*100-100</f>
        <v>11.937355535638488</v>
      </c>
      <c r="I8" s="28">
        <f>F8/D8*100</f>
        <v>56.985596065454089</v>
      </c>
    </row>
    <row r="9" spans="1:9" ht="26.25" customHeight="1" x14ac:dyDescent="0.25">
      <c r="A9" s="26" t="s">
        <v>9</v>
      </c>
      <c r="B9" s="27">
        <f>B10</f>
        <v>64821</v>
      </c>
      <c r="C9" s="27">
        <f>B9/B42*100</f>
        <v>16.549817193978637</v>
      </c>
      <c r="D9" s="27">
        <f>D10</f>
        <v>127727</v>
      </c>
      <c r="E9" s="27">
        <f>D9/D42*100</f>
        <v>18.234835592813823</v>
      </c>
      <c r="F9" s="27">
        <f>F10</f>
        <v>76747</v>
      </c>
      <c r="G9" s="28">
        <f>F9/F42*100</f>
        <v>19.906674897674396</v>
      </c>
      <c r="H9" s="28">
        <f t="shared" ref="H9:H42" si="2">F9/B9*100-100</f>
        <v>18.398358556640602</v>
      </c>
      <c r="I9" s="28">
        <f t="shared" ref="I9:I42" si="3">F9/D9*100</f>
        <v>60.086747516186868</v>
      </c>
    </row>
    <row r="10" spans="1:9" ht="26.25" customHeight="1" x14ac:dyDescent="0.25">
      <c r="A10" s="26" t="s">
        <v>10</v>
      </c>
      <c r="B10" s="27">
        <v>64821</v>
      </c>
      <c r="C10" s="27">
        <f>B10/B42*100</f>
        <v>16.549817193978637</v>
      </c>
      <c r="D10" s="27">
        <v>127727</v>
      </c>
      <c r="E10" s="27">
        <f>D10/D42*100</f>
        <v>18.234835592813823</v>
      </c>
      <c r="F10" s="27">
        <v>76747</v>
      </c>
      <c r="G10" s="28">
        <f>F10/F42*100</f>
        <v>19.906674897674396</v>
      </c>
      <c r="H10" s="28">
        <f t="shared" si="2"/>
        <v>18.398358556640602</v>
      </c>
      <c r="I10" s="28">
        <f t="shared" si="3"/>
        <v>60.086747516186868</v>
      </c>
    </row>
    <row r="11" spans="1:9" ht="64.5" customHeight="1" x14ac:dyDescent="0.25">
      <c r="A11" s="26" t="s">
        <v>11</v>
      </c>
      <c r="B11" s="27">
        <f>B12</f>
        <v>15717</v>
      </c>
      <c r="C11" s="27">
        <f>B11/B42*100</f>
        <v>4.0127964214955369</v>
      </c>
      <c r="D11" s="27">
        <f>D12</f>
        <v>24573</v>
      </c>
      <c r="E11" s="27">
        <f>D11/D42*100</f>
        <v>3.5081432666719965</v>
      </c>
      <c r="F11" s="27">
        <f>F12</f>
        <v>15784</v>
      </c>
      <c r="G11" s="28">
        <f>F11/F42*100</f>
        <v>4.094061742933178</v>
      </c>
      <c r="H11" s="28">
        <f t="shared" si="2"/>
        <v>0.42629000445377585</v>
      </c>
      <c r="I11" s="28">
        <f t="shared" si="3"/>
        <v>64.233101371423913</v>
      </c>
    </row>
    <row r="12" spans="1:9" ht="26.25" customHeight="1" x14ac:dyDescent="0.25">
      <c r="A12" s="26" t="s">
        <v>12</v>
      </c>
      <c r="B12" s="27">
        <f>B13</f>
        <v>15717</v>
      </c>
      <c r="C12" s="27">
        <f>B12/B42*100</f>
        <v>4.0127964214955369</v>
      </c>
      <c r="D12" s="27">
        <f>D13</f>
        <v>24573</v>
      </c>
      <c r="E12" s="27">
        <f>D12/D42*100</f>
        <v>3.5081432666719965</v>
      </c>
      <c r="F12" s="27">
        <f>F13</f>
        <v>15784</v>
      </c>
      <c r="G12" s="28">
        <f>F12/F42*100</f>
        <v>4.094061742933178</v>
      </c>
      <c r="H12" s="28">
        <f t="shared" si="2"/>
        <v>0.42629000445377585</v>
      </c>
      <c r="I12" s="28">
        <f t="shared" si="3"/>
        <v>64.233101371423913</v>
      </c>
    </row>
    <row r="13" spans="1:9" ht="26.25" customHeight="1" x14ac:dyDescent="0.25">
      <c r="A13" s="26" t="s">
        <v>13</v>
      </c>
      <c r="B13" s="27">
        <v>15717</v>
      </c>
      <c r="C13" s="27">
        <f>B13/B42*100</f>
        <v>4.0127964214955369</v>
      </c>
      <c r="D13" s="27">
        <v>24573</v>
      </c>
      <c r="E13" s="27">
        <f>D13/D42*100</f>
        <v>3.5081432666719965</v>
      </c>
      <c r="F13" s="27">
        <v>15784</v>
      </c>
      <c r="G13" s="28">
        <f>F13/F42*100</f>
        <v>4.094061742933178</v>
      </c>
      <c r="H13" s="28">
        <f t="shared" si="2"/>
        <v>0.42629000445377585</v>
      </c>
      <c r="I13" s="28">
        <f t="shared" si="3"/>
        <v>64.233101371423913</v>
      </c>
    </row>
    <row r="14" spans="1:9" ht="26.25" customHeight="1" x14ac:dyDescent="0.25">
      <c r="A14" s="26" t="s">
        <v>14</v>
      </c>
      <c r="B14" s="27">
        <f>B15+B16+B17+B18</f>
        <v>1452</v>
      </c>
      <c r="C14" s="27">
        <f>B14/B42*100</f>
        <v>0.37071835617557547</v>
      </c>
      <c r="D14" s="27">
        <f>D15+D16+D17+D18</f>
        <v>4233</v>
      </c>
      <c r="E14" s="27">
        <f>D14/D42*100</f>
        <v>0.60432061400002279</v>
      </c>
      <c r="F14" s="27">
        <f>F15+F16+F17+F18</f>
        <v>1086</v>
      </c>
      <c r="G14" s="28">
        <f>F14/F42*100</f>
        <v>0.28168721824793663</v>
      </c>
      <c r="H14" s="28">
        <f t="shared" si="2"/>
        <v>-25.206611570247944</v>
      </c>
      <c r="I14" s="28">
        <f t="shared" si="3"/>
        <v>25.655563430191354</v>
      </c>
    </row>
    <row r="15" spans="1:9" ht="39" customHeight="1" x14ac:dyDescent="0.25">
      <c r="A15" s="26" t="s">
        <v>15</v>
      </c>
      <c r="B15" s="27">
        <v>1197</v>
      </c>
      <c r="C15" s="27">
        <f>B15/B42*100</f>
        <v>0.30561285973978225</v>
      </c>
      <c r="D15" s="27">
        <v>1900</v>
      </c>
      <c r="E15" s="27">
        <f>D15/D42*100</f>
        <v>0.27125187021026298</v>
      </c>
      <c r="F15" s="27">
        <v>988</v>
      </c>
      <c r="G15" s="28">
        <f>F15/F42*100</f>
        <v>0.25626792967675999</v>
      </c>
      <c r="H15" s="28">
        <f t="shared" si="2"/>
        <v>-17.460317460317469</v>
      </c>
      <c r="I15" s="28">
        <f t="shared" si="3"/>
        <v>52</v>
      </c>
    </row>
    <row r="16" spans="1:9" ht="39" customHeight="1" x14ac:dyDescent="0.25">
      <c r="A16" s="26" t="s">
        <v>109</v>
      </c>
      <c r="B16" s="27">
        <v>-59</v>
      </c>
      <c r="C16" s="27">
        <f>B16/B42*100</f>
        <v>-1.5063624665536469E-2</v>
      </c>
      <c r="D16" s="27">
        <v>0</v>
      </c>
      <c r="E16" s="27">
        <f>D16/D42*100</f>
        <v>0</v>
      </c>
      <c r="F16" s="27">
        <v>-60</v>
      </c>
      <c r="G16" s="28">
        <f>F16/F42*100</f>
        <v>-1.5562829737455063E-2</v>
      </c>
      <c r="H16" s="28">
        <f t="shared" si="2"/>
        <v>1.6949152542372872</v>
      </c>
      <c r="I16" s="28"/>
    </row>
    <row r="17" spans="1:9" ht="39" customHeight="1" x14ac:dyDescent="0.25">
      <c r="A17" s="26" t="s">
        <v>110</v>
      </c>
      <c r="B17" s="27">
        <v>-276</v>
      </c>
      <c r="C17" s="27">
        <f>B17/B42*100</f>
        <v>-7.0467125554035004E-2</v>
      </c>
      <c r="D17" s="27">
        <v>1233</v>
      </c>
      <c r="E17" s="27">
        <f>D17/D42*100</f>
        <v>0.17602818735223913</v>
      </c>
      <c r="F17" s="27">
        <v>-528</v>
      </c>
      <c r="G17" s="28">
        <f>F17/F42*100</f>
        <v>-0.13695290168960456</v>
      </c>
      <c r="H17" s="28"/>
      <c r="I17" s="28">
        <f t="shared" si="3"/>
        <v>-42.822384428223842</v>
      </c>
    </row>
    <row r="18" spans="1:9" ht="38.25" customHeight="1" x14ac:dyDescent="0.25">
      <c r="A18" s="26" t="s">
        <v>111</v>
      </c>
      <c r="B18" s="27">
        <v>590</v>
      </c>
      <c r="C18" s="27">
        <f>B18/B42*100</f>
        <v>0.15063624665536468</v>
      </c>
      <c r="D18" s="27">
        <v>1100</v>
      </c>
      <c r="E18" s="27">
        <f>D18/D42*100</f>
        <v>0.15704055643752068</v>
      </c>
      <c r="F18" s="27">
        <v>686</v>
      </c>
      <c r="G18" s="28">
        <f>F18/F42*100</f>
        <v>0.17793501999823622</v>
      </c>
      <c r="H18" s="28">
        <f t="shared" si="2"/>
        <v>16.27118644067798</v>
      </c>
      <c r="I18" s="28">
        <f t="shared" si="3"/>
        <v>62.363636363636367</v>
      </c>
    </row>
    <row r="19" spans="1:9" ht="15" customHeight="1" x14ac:dyDescent="0.25">
      <c r="A19" s="26" t="s">
        <v>16</v>
      </c>
      <c r="B19" s="27">
        <f>B20+B21</f>
        <v>5524</v>
      </c>
      <c r="C19" s="27">
        <f>B19/B42*100</f>
        <v>1.4103637737698891</v>
      </c>
      <c r="D19" s="27">
        <f>D20+D21</f>
        <v>14627</v>
      </c>
      <c r="E19" s="27">
        <f>D19/D42*100</f>
        <v>2.0882111081923775</v>
      </c>
      <c r="F19" s="27">
        <f>F20+F21</f>
        <v>3148</v>
      </c>
      <c r="G19" s="28">
        <f>F19/F42*100</f>
        <v>0.81652980022514221</v>
      </c>
      <c r="H19" s="28"/>
      <c r="I19" s="28"/>
    </row>
    <row r="20" spans="1:9" ht="26.25" customHeight="1" x14ac:dyDescent="0.25">
      <c r="A20" s="26" t="s">
        <v>112</v>
      </c>
      <c r="B20" s="27">
        <v>364</v>
      </c>
      <c r="C20" s="27">
        <f>B20/B42*100</f>
        <v>9.2934904716191091E-2</v>
      </c>
      <c r="D20" s="27">
        <v>2043</v>
      </c>
      <c r="E20" s="27">
        <f>D20/D42*100</f>
        <v>0.29166714254714071</v>
      </c>
      <c r="F20" s="27">
        <v>148</v>
      </c>
      <c r="G20" s="28">
        <f>F20/F42*100</f>
        <v>3.8388313352389153E-2</v>
      </c>
      <c r="H20" s="28"/>
      <c r="I20" s="28"/>
    </row>
    <row r="21" spans="1:9" ht="15" customHeight="1" x14ac:dyDescent="0.25">
      <c r="A21" s="26" t="s">
        <v>113</v>
      </c>
      <c r="B21" s="27">
        <v>5160</v>
      </c>
      <c r="C21" s="27">
        <f>B21/B42*100</f>
        <v>1.3174288690536979</v>
      </c>
      <c r="D21" s="27">
        <v>12584</v>
      </c>
      <c r="E21" s="27">
        <f>D21/D42*100</f>
        <v>1.7965439656452369</v>
      </c>
      <c r="F21" s="27">
        <v>3000</v>
      </c>
      <c r="G21" s="28">
        <f>F21/F42*100</f>
        <v>0.77814148687275309</v>
      </c>
      <c r="H21" s="28"/>
      <c r="I21" s="28"/>
    </row>
    <row r="22" spans="1:9" ht="26.25" customHeight="1" x14ac:dyDescent="0.25">
      <c r="A22" s="26" t="s">
        <v>17</v>
      </c>
      <c r="B22" s="27">
        <v>1186</v>
      </c>
      <c r="C22" s="27">
        <f>B22/B42*100</f>
        <v>0.30280438734451276</v>
      </c>
      <c r="D22" s="27">
        <v>2318</v>
      </c>
      <c r="E22" s="27">
        <f>D22/D42*100</f>
        <v>0.33092728165652091</v>
      </c>
      <c r="F22" s="27">
        <v>1361</v>
      </c>
      <c r="G22" s="28">
        <f>F22/F42*100</f>
        <v>0.35301685454460563</v>
      </c>
      <c r="H22" s="28">
        <f t="shared" si="2"/>
        <v>14.755480607082632</v>
      </c>
      <c r="I22" s="28">
        <f t="shared" si="3"/>
        <v>58.714408973252809</v>
      </c>
    </row>
    <row r="23" spans="1:9" ht="64.5" customHeight="1" x14ac:dyDescent="0.25">
      <c r="A23" s="26" t="s">
        <v>18</v>
      </c>
      <c r="B23" s="27">
        <v>-4</v>
      </c>
      <c r="C23" s="27">
        <f>B23/B42*100</f>
        <v>-1.0212626891889132E-3</v>
      </c>
      <c r="D23" s="27">
        <v>0</v>
      </c>
      <c r="E23" s="27">
        <f>D23/D42*100</f>
        <v>0</v>
      </c>
      <c r="F23" s="27">
        <v>0</v>
      </c>
      <c r="G23" s="28">
        <f>F23/F42*100</f>
        <v>0</v>
      </c>
      <c r="H23" s="28"/>
      <c r="I23" s="28"/>
    </row>
    <row r="24" spans="1:9" ht="97.5" customHeight="1" x14ac:dyDescent="0.25">
      <c r="A24" s="26" t="s">
        <v>19</v>
      </c>
      <c r="B24" s="27">
        <v>4384</v>
      </c>
      <c r="C24" s="27">
        <f>B24/B42*100</f>
        <v>1.1193039073510487</v>
      </c>
      <c r="D24" s="27">
        <v>9812</v>
      </c>
      <c r="E24" s="27">
        <f>D24/D42*100</f>
        <v>1.4008017634226846</v>
      </c>
      <c r="F24" s="27">
        <v>7116</v>
      </c>
      <c r="G24" s="28">
        <f>F24/F42*100</f>
        <v>1.8457516068621702</v>
      </c>
      <c r="H24" s="28">
        <f t="shared" si="2"/>
        <v>62.317518248175162</v>
      </c>
      <c r="I24" s="28">
        <f t="shared" si="3"/>
        <v>72.523440684875666</v>
      </c>
    </row>
    <row r="25" spans="1:9" ht="44.25" customHeight="1" x14ac:dyDescent="0.25">
      <c r="A25" s="26" t="s">
        <v>20</v>
      </c>
      <c r="B25" s="27">
        <f>B26</f>
        <v>200</v>
      </c>
      <c r="C25" s="27">
        <f>B25/B42*100</f>
        <v>5.1063134459445658E-2</v>
      </c>
      <c r="D25" s="27">
        <f>D26</f>
        <v>231</v>
      </c>
      <c r="E25" s="27">
        <f>D25/D42*100</f>
        <v>3.2978516851879344E-2</v>
      </c>
      <c r="F25" s="27">
        <f>F26</f>
        <v>121</v>
      </c>
      <c r="G25" s="28">
        <f>F25/F42*100</f>
        <v>3.1385039970534379E-2</v>
      </c>
      <c r="H25" s="28"/>
      <c r="I25" s="28">
        <f t="shared" si="3"/>
        <v>52.380952380952387</v>
      </c>
    </row>
    <row r="26" spans="1:9" ht="39" customHeight="1" x14ac:dyDescent="0.25">
      <c r="A26" s="26" t="s">
        <v>21</v>
      </c>
      <c r="B26" s="27">
        <v>200</v>
      </c>
      <c r="C26" s="27">
        <f>B26/B42*100</f>
        <v>5.1063134459445658E-2</v>
      </c>
      <c r="D26" s="27">
        <v>231</v>
      </c>
      <c r="E26" s="27">
        <f>D26/D42*100</f>
        <v>3.2978516851879344E-2</v>
      </c>
      <c r="F26" s="27">
        <v>121</v>
      </c>
      <c r="G26" s="28">
        <f>F26/F42*100</f>
        <v>3.1385039970534379E-2</v>
      </c>
      <c r="H26" s="28"/>
      <c r="I26" s="28">
        <f t="shared" si="3"/>
        <v>52.380952380952387</v>
      </c>
    </row>
    <row r="27" spans="1:9" ht="51.75" customHeight="1" x14ac:dyDescent="0.25">
      <c r="A27" s="26" t="s">
        <v>22</v>
      </c>
      <c r="B27" s="27">
        <v>7393</v>
      </c>
      <c r="C27" s="27">
        <f>B27/B42*100</f>
        <v>1.8875487652934089</v>
      </c>
      <c r="D27" s="27">
        <v>14310</v>
      </c>
      <c r="E27" s="27">
        <f>D27/D42*100</f>
        <v>2.042954875109928</v>
      </c>
      <c r="F27" s="27">
        <v>8015</v>
      </c>
      <c r="G27" s="28">
        <f>F27/F42*100</f>
        <v>2.0789346724283719</v>
      </c>
      <c r="H27" s="28">
        <f t="shared" si="2"/>
        <v>8.4133639929663246</v>
      </c>
      <c r="I27" s="28">
        <f t="shared" si="3"/>
        <v>56.009783368273936</v>
      </c>
    </row>
    <row r="28" spans="1:9" ht="39" customHeight="1" x14ac:dyDescent="0.25">
      <c r="A28" s="26" t="s">
        <v>23</v>
      </c>
      <c r="B28" s="27">
        <v>3845</v>
      </c>
      <c r="C28" s="27">
        <f>B28/B42*100</f>
        <v>0.98168875998284277</v>
      </c>
      <c r="D28" s="27">
        <v>9270</v>
      </c>
      <c r="E28" s="27">
        <f>D28/D42*100</f>
        <v>1.3234235983416518</v>
      </c>
      <c r="F28" s="27">
        <v>4777</v>
      </c>
      <c r="G28" s="28">
        <f>F28/F42*100</f>
        <v>1.2390606275970473</v>
      </c>
      <c r="H28" s="28">
        <f t="shared" si="2"/>
        <v>24.23927178153447</v>
      </c>
      <c r="I28" s="28">
        <f t="shared" si="3"/>
        <v>51.531823085221141</v>
      </c>
    </row>
    <row r="29" spans="1:9" ht="26.25" customHeight="1" x14ac:dyDescent="0.25">
      <c r="A29" s="26" t="s">
        <v>24</v>
      </c>
      <c r="B29" s="27">
        <v>1410</v>
      </c>
      <c r="C29" s="27">
        <f>B29/B42*100</f>
        <v>0.3599950979390919</v>
      </c>
      <c r="D29" s="27">
        <v>986</v>
      </c>
      <c r="E29" s="27">
        <f>D29/D42*100</f>
        <v>0.14076544422490492</v>
      </c>
      <c r="F29" s="27">
        <v>414</v>
      </c>
      <c r="G29" s="28">
        <f>F29/F42*100</f>
        <v>0.10738352518843994</v>
      </c>
      <c r="H29" s="28">
        <f t="shared" si="2"/>
        <v>-70.638297872340431</v>
      </c>
      <c r="I29" s="28">
        <f t="shared" si="3"/>
        <v>41.987829614604458</v>
      </c>
    </row>
    <row r="30" spans="1:9" ht="26.25" customHeight="1" x14ac:dyDescent="0.25">
      <c r="A30" s="26" t="s">
        <v>25</v>
      </c>
      <c r="B30" s="27">
        <v>67</v>
      </c>
      <c r="C30" s="27">
        <f>B30/B42*100</f>
        <v>1.7106150043914296E-2</v>
      </c>
      <c r="D30" s="27">
        <v>120</v>
      </c>
      <c r="E30" s="27">
        <f>D30/D42*100</f>
        <v>1.7131697065911351E-2</v>
      </c>
      <c r="F30" s="27">
        <v>79</v>
      </c>
      <c r="G30" s="28">
        <f>F30/F42*100</f>
        <v>2.0491059154315833E-2</v>
      </c>
      <c r="H30" s="28">
        <f t="shared" si="2"/>
        <v>17.910447761194035</v>
      </c>
      <c r="I30" s="28">
        <f t="shared" si="3"/>
        <v>65.833333333333329</v>
      </c>
    </row>
    <row r="31" spans="1:9" ht="26.25" customHeight="1" x14ac:dyDescent="0.25">
      <c r="A31" s="26" t="s">
        <v>26</v>
      </c>
      <c r="B31" s="27">
        <f>B32+B39+B40+B41</f>
        <v>285677</v>
      </c>
      <c r="C31" s="27">
        <f>B31/B42*100</f>
        <v>72.937815314855285</v>
      </c>
      <c r="D31" s="27">
        <f>D32+D39+D40+D41</f>
        <v>492249</v>
      </c>
      <c r="E31" s="27">
        <f>D31/D42*100</f>
        <v>70.275506241648301</v>
      </c>
      <c r="F31" s="27">
        <f t="shared" ref="F31" si="4">F32+F39+F40+F41</f>
        <v>266886</v>
      </c>
      <c r="G31" s="28">
        <f>F31/F42*100</f>
        <v>69.22502295517387</v>
      </c>
      <c r="H31" s="28">
        <f t="shared" si="2"/>
        <v>-6.5777083909450198</v>
      </c>
      <c r="I31" s="28">
        <f t="shared" si="3"/>
        <v>54.217682514337248</v>
      </c>
    </row>
    <row r="32" spans="1:9" ht="64.5" customHeight="1" x14ac:dyDescent="0.25">
      <c r="A32" s="26" t="s">
        <v>27</v>
      </c>
      <c r="B32" s="27">
        <f>B33+B36+B37+B38</f>
        <v>284327</v>
      </c>
      <c r="C32" s="27">
        <f>B32/B42*100</f>
        <v>72.593139157254029</v>
      </c>
      <c r="D32" s="27">
        <f>D33+D36+D37+D38</f>
        <v>491159</v>
      </c>
      <c r="E32" s="27">
        <f>D32/D42*100</f>
        <v>70.119893326632933</v>
      </c>
      <c r="F32" s="27">
        <f t="shared" ref="F32" si="5">F33+F36+F37+F38</f>
        <v>266752</v>
      </c>
      <c r="G32" s="28">
        <f>F32/F42*100</f>
        <v>69.190265968760215</v>
      </c>
      <c r="H32" s="28">
        <f t="shared" si="2"/>
        <v>-6.1812631230941832</v>
      </c>
      <c r="I32" s="28">
        <f t="shared" si="3"/>
        <v>54.310722189759318</v>
      </c>
    </row>
    <row r="33" spans="1:9" ht="39" customHeight="1" x14ac:dyDescent="0.25">
      <c r="A33" s="26" t="s">
        <v>28</v>
      </c>
      <c r="B33" s="27">
        <f>B34+B35</f>
        <v>52128</v>
      </c>
      <c r="C33" s="27">
        <f>B33/B42*100</f>
        <v>13.309095365509915</v>
      </c>
      <c r="D33" s="27">
        <f>D34+D35</f>
        <v>69229</v>
      </c>
      <c r="E33" s="27">
        <f>D33/D42*100</f>
        <v>9.8834188014664726</v>
      </c>
      <c r="F33" s="27">
        <f>F34+F35</f>
        <v>47673</v>
      </c>
      <c r="G33" s="28">
        <f>F33/F42*100</f>
        <v>12.36544636789492</v>
      </c>
      <c r="H33" s="28">
        <f t="shared" si="2"/>
        <v>-8.5462707182320372</v>
      </c>
      <c r="I33" s="28">
        <f t="shared" si="3"/>
        <v>68.862759826084442</v>
      </c>
    </row>
    <row r="34" spans="1:9" ht="39" customHeight="1" x14ac:dyDescent="0.25">
      <c r="A34" s="26" t="s">
        <v>29</v>
      </c>
      <c r="B34" s="27">
        <v>45999</v>
      </c>
      <c r="C34" s="27">
        <f>B34/B42*100</f>
        <v>11.744265610000204</v>
      </c>
      <c r="D34" s="27">
        <v>69229</v>
      </c>
      <c r="E34" s="27">
        <f>D34/D42*100</f>
        <v>9.8834188014664726</v>
      </c>
      <c r="F34" s="27">
        <v>47673</v>
      </c>
      <c r="G34" s="28">
        <f>F34/F42*100</f>
        <v>12.36544636789492</v>
      </c>
      <c r="H34" s="28">
        <f t="shared" si="2"/>
        <v>3.6392095480336479</v>
      </c>
      <c r="I34" s="28">
        <f t="shared" si="3"/>
        <v>68.862759826084442</v>
      </c>
    </row>
    <row r="35" spans="1:9" ht="64.5" customHeight="1" x14ac:dyDescent="0.25">
      <c r="A35" s="29" t="s">
        <v>114</v>
      </c>
      <c r="B35" s="27">
        <v>6129</v>
      </c>
      <c r="C35" s="27">
        <f>B35/B42*100</f>
        <v>1.5648297555097124</v>
      </c>
      <c r="D35" s="27">
        <v>0</v>
      </c>
      <c r="E35" s="27">
        <f>D35/D42*100</f>
        <v>0</v>
      </c>
      <c r="F35" s="27">
        <v>0</v>
      </c>
      <c r="G35" s="28">
        <f>F35/F42*100</f>
        <v>0</v>
      </c>
      <c r="H35" s="28"/>
      <c r="I35" s="28"/>
    </row>
    <row r="36" spans="1:9" ht="39" customHeight="1" x14ac:dyDescent="0.25">
      <c r="A36" s="3" t="s">
        <v>115</v>
      </c>
      <c r="B36" s="27">
        <v>83065</v>
      </c>
      <c r="C36" s="27">
        <f>B36/B42*100</f>
        <v>21.207796319369269</v>
      </c>
      <c r="D36" s="27">
        <v>138306</v>
      </c>
      <c r="E36" s="27">
        <f>D36/D42*100</f>
        <v>19.745137453316126</v>
      </c>
      <c r="F36" s="27">
        <v>57530</v>
      </c>
      <c r="G36" s="28">
        <f>F36/F42*100</f>
        <v>14.922159913263162</v>
      </c>
      <c r="H36" s="28"/>
      <c r="I36" s="28">
        <f t="shared" si="3"/>
        <v>41.596170809653955</v>
      </c>
    </row>
    <row r="37" spans="1:9" ht="39" customHeight="1" x14ac:dyDescent="0.25">
      <c r="A37" s="3" t="s">
        <v>116</v>
      </c>
      <c r="B37" s="27">
        <v>139104</v>
      </c>
      <c r="C37" s="27">
        <f>B37/B42*100</f>
        <v>35.515431279233646</v>
      </c>
      <c r="D37" s="27">
        <v>272420</v>
      </c>
      <c r="E37" s="27">
        <f>D37/D42*100</f>
        <v>38.891807622463084</v>
      </c>
      <c r="F37" s="27">
        <v>154376</v>
      </c>
      <c r="G37" s="28">
        <f>F37/F42*100</f>
        <v>40.042123392489373</v>
      </c>
      <c r="H37" s="28">
        <f t="shared" si="2"/>
        <v>10.978835978835974</v>
      </c>
      <c r="I37" s="28">
        <f t="shared" si="3"/>
        <v>56.668379707804128</v>
      </c>
    </row>
    <row r="38" spans="1:9" ht="26.25" customHeight="1" x14ac:dyDescent="0.25">
      <c r="A38" s="26" t="s">
        <v>30</v>
      </c>
      <c r="B38" s="27">
        <v>10030</v>
      </c>
      <c r="C38" s="27">
        <f>B38/B42*100</f>
        <v>2.5608161931411999</v>
      </c>
      <c r="D38" s="27">
        <v>11204</v>
      </c>
      <c r="E38" s="27">
        <f>D38/D42*100</f>
        <v>1.5995294493872565</v>
      </c>
      <c r="F38" s="27">
        <v>7173</v>
      </c>
      <c r="G38" s="28">
        <f>F38/F42*100</f>
        <v>1.8605362951127529</v>
      </c>
      <c r="H38" s="28"/>
      <c r="I38" s="28"/>
    </row>
    <row r="39" spans="1:9" ht="26.25" customHeight="1" x14ac:dyDescent="0.25">
      <c r="A39" s="26" t="s">
        <v>31</v>
      </c>
      <c r="B39" s="27">
        <v>1388</v>
      </c>
      <c r="C39" s="27">
        <f>B39/B42*100</f>
        <v>0.35437815314855287</v>
      </c>
      <c r="D39" s="27">
        <v>1134</v>
      </c>
      <c r="E39" s="27">
        <f>D39/D42*100</f>
        <v>0.16189453727286227</v>
      </c>
      <c r="F39" s="27">
        <v>187</v>
      </c>
      <c r="G39" s="28">
        <f>F39/F42*100</f>
        <v>4.8504152681734941E-2</v>
      </c>
      <c r="H39" s="28"/>
      <c r="I39" s="28"/>
    </row>
    <row r="40" spans="1:9" ht="64.5" customHeight="1" x14ac:dyDescent="0.25">
      <c r="A40" s="26" t="s">
        <v>32</v>
      </c>
      <c r="B40" s="27">
        <v>70</v>
      </c>
      <c r="C40" s="27">
        <f>B40/B42*100</f>
        <v>1.7872097060805978E-2</v>
      </c>
      <c r="D40" s="27">
        <v>3</v>
      </c>
      <c r="E40" s="27">
        <f>D40/D42*100</f>
        <v>4.2829242664778376E-4</v>
      </c>
      <c r="F40" s="27">
        <v>3</v>
      </c>
      <c r="G40" s="28">
        <f>F40/F42*100</f>
        <v>7.7814148687275304E-4</v>
      </c>
      <c r="H40" s="28"/>
      <c r="I40" s="28"/>
    </row>
    <row r="41" spans="1:9" ht="39" customHeight="1" x14ac:dyDescent="0.25">
      <c r="A41" s="26" t="s">
        <v>33</v>
      </c>
      <c r="B41" s="27">
        <v>-108</v>
      </c>
      <c r="C41" s="27">
        <f>B41/B42*100</f>
        <v>-2.7574092608100655E-2</v>
      </c>
      <c r="D41" s="27">
        <v>-47</v>
      </c>
      <c r="E41" s="27">
        <f>D41/D42*100</f>
        <v>-6.7099146841486119E-3</v>
      </c>
      <c r="F41" s="27">
        <v>-56</v>
      </c>
      <c r="G41" s="28">
        <f>F41/F42*100</f>
        <v>-1.4525307754958057E-2</v>
      </c>
      <c r="H41" s="28">
        <f t="shared" si="2"/>
        <v>-48.148148148148152</v>
      </c>
      <c r="I41" s="28">
        <f t="shared" si="3"/>
        <v>119.14893617021276</v>
      </c>
    </row>
    <row r="42" spans="1:9" s="14" customFormat="1" ht="15" customHeight="1" x14ac:dyDescent="0.25">
      <c r="A42" s="12" t="s">
        <v>34</v>
      </c>
      <c r="B42" s="15">
        <f>B8+B31</f>
        <v>391672</v>
      </c>
      <c r="C42" s="15">
        <f t="shared" ref="C42:F42" si="6">C8+C31</f>
        <v>100</v>
      </c>
      <c r="D42" s="15">
        <f t="shared" si="6"/>
        <v>700456</v>
      </c>
      <c r="E42" s="15">
        <f t="shared" si="6"/>
        <v>100</v>
      </c>
      <c r="F42" s="15">
        <f t="shared" si="6"/>
        <v>385534</v>
      </c>
      <c r="G42" s="28">
        <f>G31+G8</f>
        <v>100</v>
      </c>
      <c r="H42" s="28">
        <f t="shared" si="2"/>
        <v>-1.5671275965603968</v>
      </c>
      <c r="I42" s="28">
        <f t="shared" si="3"/>
        <v>55.040430805075545</v>
      </c>
    </row>
    <row r="43" spans="1:9" ht="26.25" customHeight="1" x14ac:dyDescent="0.25">
      <c r="A43" s="3" t="s">
        <v>35</v>
      </c>
      <c r="B43" s="16">
        <f>SUM(B44:B51)</f>
        <v>42321.2</v>
      </c>
      <c r="C43" s="9">
        <f>B43/B88*100</f>
        <v>11.047640030479345</v>
      </c>
      <c r="D43" s="16">
        <f>SUM(D44:D51)</f>
        <v>86405.1</v>
      </c>
      <c r="E43" s="9">
        <f>D43/D88*100</f>
        <v>11.866467274173784</v>
      </c>
      <c r="F43" s="16">
        <f>SUM(F44:F51)</f>
        <v>41422.199999999997</v>
      </c>
      <c r="G43" s="9">
        <f>F43/F88*100</f>
        <v>11.08956260397586</v>
      </c>
      <c r="H43" s="9">
        <f>F43/B43*100-100</f>
        <v>-2.1242308819220597</v>
      </c>
      <c r="I43" s="10">
        <f t="shared" ref="I9:I65" si="7">F43/D43*100</f>
        <v>47.93953134710798</v>
      </c>
    </row>
    <row r="44" spans="1:9" ht="53.25" customHeight="1" x14ac:dyDescent="0.25">
      <c r="A44" s="3" t="s">
        <v>107</v>
      </c>
      <c r="B44" s="16">
        <v>2652.5</v>
      </c>
      <c r="C44" s="9">
        <f>B44/B88*100</f>
        <v>0.69241574390249949</v>
      </c>
      <c r="D44" s="16">
        <v>5722.3</v>
      </c>
      <c r="E44" s="9">
        <f>D44/D88*100</f>
        <v>0.78587358481159841</v>
      </c>
      <c r="F44" s="16">
        <v>3150.5</v>
      </c>
      <c r="G44" s="9">
        <f>F44/F88*100</f>
        <v>0.84345271337171712</v>
      </c>
      <c r="H44" s="9">
        <f>F44/B44*100-100</f>
        <v>18.774740810556082</v>
      </c>
      <c r="I44" s="10">
        <f t="shared" ref="I44" si="8">F44/D44*100</f>
        <v>55.056533212169931</v>
      </c>
    </row>
    <row r="45" spans="1:9" ht="78" customHeight="1" x14ac:dyDescent="0.25">
      <c r="A45" s="3" t="s">
        <v>36</v>
      </c>
      <c r="B45" s="16">
        <v>147.19999999999999</v>
      </c>
      <c r="C45" s="9">
        <f>B45/B88*100</f>
        <v>3.8425484449556242E-2</v>
      </c>
      <c r="D45" s="16">
        <v>355.1</v>
      </c>
      <c r="E45" s="9">
        <f>D45/D88*100</f>
        <v>4.8767752471313743E-2</v>
      </c>
      <c r="F45" s="16">
        <v>135.1</v>
      </c>
      <c r="G45" s="9">
        <f>F45/F88*100</f>
        <v>3.6169008594356129E-2</v>
      </c>
      <c r="H45" s="9">
        <f>F45/B45*100-100</f>
        <v>-8.2201086956521721</v>
      </c>
      <c r="I45" s="10">
        <f t="shared" si="7"/>
        <v>38.045620951844548</v>
      </c>
    </row>
    <row r="46" spans="1:9" ht="111.75" customHeight="1" x14ac:dyDescent="0.25">
      <c r="A46" s="3" t="s">
        <v>37</v>
      </c>
      <c r="B46" s="16">
        <v>15429.2</v>
      </c>
      <c r="C46" s="9">
        <f>B46/B88*100</f>
        <v>4.0276799230237312</v>
      </c>
      <c r="D46" s="16">
        <v>29842.9</v>
      </c>
      <c r="E46" s="9">
        <f>D46/D88*100</f>
        <v>4.0984825689275386</v>
      </c>
      <c r="F46" s="16">
        <v>14689.1</v>
      </c>
      <c r="G46" s="9">
        <f>F46/F88*100</f>
        <v>3.9325698308168517</v>
      </c>
      <c r="H46" s="9">
        <f>F46/B46*100-100</f>
        <v>-4.7967490213361685</v>
      </c>
      <c r="I46" s="10">
        <f t="shared" si="7"/>
        <v>49.221422850996383</v>
      </c>
    </row>
    <row r="47" spans="1:9" ht="15" customHeight="1" x14ac:dyDescent="0.25">
      <c r="A47" s="3" t="s">
        <v>38</v>
      </c>
      <c r="B47" s="16">
        <v>14.6</v>
      </c>
      <c r="C47" s="9">
        <f>B47/B88*100</f>
        <v>3.8112233217630514E-3</v>
      </c>
      <c r="D47" s="16">
        <v>0.3</v>
      </c>
      <c r="E47" s="9">
        <f>D47/D88*100</f>
        <v>4.1200579390014426E-5</v>
      </c>
      <c r="F47" s="16">
        <v>0.3</v>
      </c>
      <c r="G47" s="9">
        <f>F47/F88*100</f>
        <v>8.031608126059837E-5</v>
      </c>
      <c r="H47" s="9">
        <f t="shared" ref="H47:H50" si="9">F47/B47*100-100</f>
        <v>-97.945205479452056</v>
      </c>
      <c r="I47" s="10">
        <f t="shared" si="7"/>
        <v>100</v>
      </c>
    </row>
    <row r="48" spans="1:9" ht="64.5" customHeight="1" x14ac:dyDescent="0.25">
      <c r="A48" s="3" t="s">
        <v>39</v>
      </c>
      <c r="B48" s="16">
        <v>3792.2</v>
      </c>
      <c r="C48" s="9">
        <f>B48/B88*100</f>
        <v>0.98992610142396176</v>
      </c>
      <c r="D48" s="16">
        <v>7612.8</v>
      </c>
      <c r="E48" s="9">
        <f>D48/D88*100</f>
        <v>1.0455059026010061</v>
      </c>
      <c r="F48" s="16">
        <v>3667</v>
      </c>
      <c r="G48" s="9">
        <f>F48/F88*100</f>
        <v>0.98173023327538067</v>
      </c>
      <c r="H48" s="9">
        <f t="shared" si="9"/>
        <v>-3.3015136332471826</v>
      </c>
      <c r="I48" s="10">
        <f t="shared" si="7"/>
        <v>48.168873476250525</v>
      </c>
    </row>
    <row r="49" spans="1:9" ht="32.25" customHeight="1" x14ac:dyDescent="0.25">
      <c r="A49" s="3" t="s">
        <v>108</v>
      </c>
      <c r="B49" s="16">
        <v>255.7</v>
      </c>
      <c r="C49" s="9">
        <f>B49/B88*100</f>
        <v>6.6748616669507682E-2</v>
      </c>
      <c r="D49" s="16">
        <v>2318.9</v>
      </c>
      <c r="E49" s="9">
        <f>D49/D88*100</f>
        <v>0.31846674515834816</v>
      </c>
      <c r="F49" s="16">
        <v>863.5</v>
      </c>
      <c r="G49" s="9">
        <f>F49/F88*100</f>
        <v>0.23117645389508901</v>
      </c>
      <c r="H49" s="9">
        <f t="shared" ref="H49" si="10">F49/B49*100-100</f>
        <v>237.70043019163086</v>
      </c>
      <c r="I49" s="10">
        <f t="shared" ref="I49" si="11">F49/D49*100</f>
        <v>37.237483289490704</v>
      </c>
    </row>
    <row r="50" spans="1:9" ht="15" customHeight="1" x14ac:dyDescent="0.25">
      <c r="A50" s="3" t="s">
        <v>40</v>
      </c>
      <c r="B50" s="16">
        <v>0</v>
      </c>
      <c r="C50" s="9">
        <f>B50/B88*100</f>
        <v>0</v>
      </c>
      <c r="D50" s="16">
        <v>100</v>
      </c>
      <c r="E50" s="9">
        <f>D50/D88*100</f>
        <v>1.3733526463338142E-2</v>
      </c>
      <c r="F50" s="16">
        <v>0</v>
      </c>
      <c r="G50" s="9">
        <f>F50/F88*100</f>
        <v>0</v>
      </c>
      <c r="H50" s="9" t="e">
        <f t="shared" si="9"/>
        <v>#DIV/0!</v>
      </c>
      <c r="I50" s="10">
        <f t="shared" si="7"/>
        <v>0</v>
      </c>
    </row>
    <row r="51" spans="1:9" ht="26.25" customHeight="1" x14ac:dyDescent="0.25">
      <c r="A51" s="3" t="s">
        <v>41</v>
      </c>
      <c r="B51" s="16">
        <v>20029.8</v>
      </c>
      <c r="C51" s="9">
        <f>B51/B88*100</f>
        <v>5.2286329376883263</v>
      </c>
      <c r="D51" s="16">
        <v>40452.800000000003</v>
      </c>
      <c r="E51" s="9">
        <f>D51/D88*100</f>
        <v>5.5555959931612522</v>
      </c>
      <c r="F51" s="16">
        <v>18916.7</v>
      </c>
      <c r="G51" s="9">
        <f>F51/F88*100</f>
        <v>5.0643840479412043</v>
      </c>
      <c r="H51" s="9">
        <f>F51/B51*100-100</f>
        <v>-5.5572197425835412</v>
      </c>
      <c r="I51" s="10">
        <f t="shared" si="7"/>
        <v>46.762399636119127</v>
      </c>
    </row>
    <row r="52" spans="1:9" ht="15" customHeight="1" x14ac:dyDescent="0.25">
      <c r="A52" s="3" t="s">
        <v>42</v>
      </c>
      <c r="B52" s="16">
        <f>B53</f>
        <v>578</v>
      </c>
      <c r="C52" s="9">
        <f>B52/B88*100</f>
        <v>0.15088267671089339</v>
      </c>
      <c r="D52" s="16">
        <f>D53</f>
        <v>1583.6</v>
      </c>
      <c r="E52" s="9">
        <f>D52/D88*100</f>
        <v>0.2174841250734228</v>
      </c>
      <c r="F52" s="16">
        <f>F53</f>
        <v>740.5</v>
      </c>
      <c r="G52" s="9">
        <f>F52/F88*100</f>
        <v>0.19824686057824367</v>
      </c>
      <c r="H52" s="9">
        <f>F52/B52*100-100</f>
        <v>28.114186851211088</v>
      </c>
      <c r="I52" s="10">
        <f t="shared" si="7"/>
        <v>46.760545592321293</v>
      </c>
    </row>
    <row r="53" spans="1:9" ht="26.25" customHeight="1" x14ac:dyDescent="0.25">
      <c r="A53" s="3" t="s">
        <v>43</v>
      </c>
      <c r="B53" s="16">
        <v>578</v>
      </c>
      <c r="C53" s="9">
        <f>B53/B88*100</f>
        <v>0.15088267671089339</v>
      </c>
      <c r="D53" s="16">
        <v>1583.6</v>
      </c>
      <c r="E53" s="9">
        <f>D53/D88*100</f>
        <v>0.2174841250734228</v>
      </c>
      <c r="F53" s="16">
        <v>740.5</v>
      </c>
      <c r="G53" s="9">
        <f>F53/F88*100</f>
        <v>0.19824686057824367</v>
      </c>
      <c r="H53" s="9">
        <f t="shared" ref="H53:H101" si="12">F53/B53*100-100</f>
        <v>28.114186851211088</v>
      </c>
      <c r="I53" s="10">
        <f t="shared" si="7"/>
        <v>46.760545592321293</v>
      </c>
    </row>
    <row r="54" spans="1:9" ht="51.75" customHeight="1" x14ac:dyDescent="0.25">
      <c r="A54" s="3" t="s">
        <v>44</v>
      </c>
      <c r="B54" s="16">
        <f>B55</f>
        <v>901.5</v>
      </c>
      <c r="C54" s="9">
        <f>B54/B88*100</f>
        <v>0.23532998798420482</v>
      </c>
      <c r="D54" s="16">
        <f>D55</f>
        <v>1785</v>
      </c>
      <c r="E54" s="9">
        <f>D54/D88*100</f>
        <v>0.2451434473705858</v>
      </c>
      <c r="F54" s="16">
        <f>F55</f>
        <v>548.70000000000005</v>
      </c>
      <c r="G54" s="9">
        <f>F54/F88*100</f>
        <v>0.14689811262563443</v>
      </c>
      <c r="H54" s="9">
        <f t="shared" si="12"/>
        <v>-39.134775374376026</v>
      </c>
      <c r="I54" s="10">
        <f t="shared" si="7"/>
        <v>30.739495798319332</v>
      </c>
    </row>
    <row r="55" spans="1:9" ht="66" customHeight="1" x14ac:dyDescent="0.25">
      <c r="A55" s="3" t="s">
        <v>102</v>
      </c>
      <c r="B55" s="16">
        <v>901.5</v>
      </c>
      <c r="C55" s="9">
        <f>B55/B88*100</f>
        <v>0.23532998798420482</v>
      </c>
      <c r="D55" s="16">
        <v>1785</v>
      </c>
      <c r="E55" s="9">
        <f>D55/D88*100</f>
        <v>0.2451434473705858</v>
      </c>
      <c r="F55" s="16">
        <v>548.70000000000005</v>
      </c>
      <c r="G55" s="9">
        <f>F55/F88*100</f>
        <v>0.14689811262563443</v>
      </c>
      <c r="H55" s="9">
        <f t="shared" si="12"/>
        <v>-39.134775374376026</v>
      </c>
      <c r="I55" s="10">
        <f t="shared" si="7"/>
        <v>30.739495798319332</v>
      </c>
    </row>
    <row r="56" spans="1:9" ht="26.25" customHeight="1" x14ac:dyDescent="0.25">
      <c r="A56" s="3" t="s">
        <v>45</v>
      </c>
      <c r="B56" s="16">
        <f>SUM(B57:B60)</f>
        <v>17212</v>
      </c>
      <c r="C56" s="9">
        <f>B56/B88*100</f>
        <v>4.4930668365880573</v>
      </c>
      <c r="D56" s="16">
        <f>SUM(D57:D60)</f>
        <v>40353.599999999999</v>
      </c>
      <c r="E56" s="9">
        <f>D56/D88*100</f>
        <v>5.5419723349096204</v>
      </c>
      <c r="F56" s="16">
        <f>SUM(F57:F60)</f>
        <v>10617.300000000001</v>
      </c>
      <c r="G56" s="9">
        <f>F56/F88*100</f>
        <v>2.8424664318938375</v>
      </c>
      <c r="H56" s="9">
        <f t="shared" si="12"/>
        <v>-38.314547989774574</v>
      </c>
      <c r="I56" s="10">
        <f t="shared" si="7"/>
        <v>26.310663732603786</v>
      </c>
    </row>
    <row r="57" spans="1:9" ht="26.25" customHeight="1" x14ac:dyDescent="0.25">
      <c r="A57" s="3" t="s">
        <v>46</v>
      </c>
      <c r="B57" s="16">
        <v>1264</v>
      </c>
      <c r="C57" s="9">
        <f>B57/B88*100</f>
        <v>0.32995796429510255</v>
      </c>
      <c r="D57" s="16">
        <v>1196</v>
      </c>
      <c r="E57" s="9">
        <f>D57/D88*100</f>
        <v>0.16425297650152418</v>
      </c>
      <c r="F57" s="16">
        <v>61</v>
      </c>
      <c r="G57" s="9">
        <f>F57/F88*100</f>
        <v>1.6330936522988334E-2</v>
      </c>
      <c r="H57" s="9">
        <f t="shared" si="12"/>
        <v>-95.174050632911388</v>
      </c>
      <c r="I57" s="10">
        <f t="shared" si="7"/>
        <v>5.1003344481605355</v>
      </c>
    </row>
    <row r="58" spans="1:9" ht="26.25" customHeight="1" x14ac:dyDescent="0.25">
      <c r="A58" s="17" t="s">
        <v>47</v>
      </c>
      <c r="B58" s="16">
        <v>0</v>
      </c>
      <c r="C58" s="9">
        <f>B58/B88*100</f>
        <v>0</v>
      </c>
      <c r="D58" s="16">
        <v>350</v>
      </c>
      <c r="E58" s="9">
        <f>D58/D88*100</f>
        <v>4.8067342621683495E-2</v>
      </c>
      <c r="F58" s="16">
        <v>0</v>
      </c>
      <c r="G58" s="9">
        <f>F58/F88*100</f>
        <v>0</v>
      </c>
      <c r="H58" s="9" t="e">
        <f t="shared" si="12"/>
        <v>#DIV/0!</v>
      </c>
      <c r="I58" s="10">
        <f t="shared" si="7"/>
        <v>0</v>
      </c>
    </row>
    <row r="59" spans="1:9" ht="26.25" customHeight="1" x14ac:dyDescent="0.25">
      <c r="A59" s="3" t="s">
        <v>48</v>
      </c>
      <c r="B59" s="16">
        <v>11324.8</v>
      </c>
      <c r="C59" s="9">
        <f>B59/B88*100</f>
        <v>2.9562562927604246</v>
      </c>
      <c r="D59" s="16">
        <v>37145.599999999999</v>
      </c>
      <c r="E59" s="9">
        <f>D59/D88*100</f>
        <v>5.1014008059657323</v>
      </c>
      <c r="F59" s="16">
        <v>10286.6</v>
      </c>
      <c r="G59" s="9">
        <f>F59/F88*100</f>
        <v>2.753931338317571</v>
      </c>
      <c r="H59" s="9">
        <f t="shared" si="12"/>
        <v>-9.1674908166148583</v>
      </c>
      <c r="I59" s="10">
        <f t="shared" si="7"/>
        <v>27.692647312198488</v>
      </c>
    </row>
    <row r="60" spans="1:9" ht="26.25" customHeight="1" x14ac:dyDescent="0.25">
      <c r="A60" s="3" t="s">
        <v>49</v>
      </c>
      <c r="B60" s="16">
        <v>4623.2</v>
      </c>
      <c r="C60" s="9">
        <f>B60/B88*100</f>
        <v>1.20685257953253</v>
      </c>
      <c r="D60" s="16">
        <v>1662</v>
      </c>
      <c r="E60" s="9">
        <f>D60/D88*100</f>
        <v>0.2282512098206799</v>
      </c>
      <c r="F60" s="16">
        <v>269.7</v>
      </c>
      <c r="G60" s="9">
        <f>F60/F88*100</f>
        <v>7.2204157053277929E-2</v>
      </c>
      <c r="H60" s="9">
        <f t="shared" si="12"/>
        <v>-94.166378266136007</v>
      </c>
      <c r="I60" s="10">
        <f t="shared" si="7"/>
        <v>16.227436823104693</v>
      </c>
    </row>
    <row r="61" spans="1:9" ht="26.25" customHeight="1" x14ac:dyDescent="0.25">
      <c r="A61" s="3" t="s">
        <v>50</v>
      </c>
      <c r="B61" s="16">
        <f>SUM(B62:B64)</f>
        <v>7995.2999999999993</v>
      </c>
      <c r="C61" s="9">
        <f>B61/B88*100</f>
        <v>2.0871146455131591</v>
      </c>
      <c r="D61" s="16">
        <f>SUM(D62:D64)</f>
        <v>19254.900000000001</v>
      </c>
      <c r="E61" s="9">
        <f>D61/D88*100</f>
        <v>2.6443767869892958</v>
      </c>
      <c r="F61" s="16">
        <f>SUM(F62:F64)</f>
        <v>7140.4</v>
      </c>
      <c r="G61" s="9">
        <f>F61/F88*100</f>
        <v>1.9116298221105887</v>
      </c>
      <c r="H61" s="9">
        <f t="shared" si="12"/>
        <v>-10.692531862469195</v>
      </c>
      <c r="I61" s="10">
        <f t="shared" si="7"/>
        <v>37.083547564516039</v>
      </c>
    </row>
    <row r="62" spans="1:9" ht="15" customHeight="1" x14ac:dyDescent="0.25">
      <c r="A62" s="3" t="s">
        <v>51</v>
      </c>
      <c r="B62" s="16">
        <v>2182.6</v>
      </c>
      <c r="C62" s="9">
        <f>B62/B88*100</f>
        <v>0.56975178233424895</v>
      </c>
      <c r="D62" s="16">
        <v>3792.1</v>
      </c>
      <c r="E62" s="9">
        <f>D62/D88*100</f>
        <v>0.52078905701624556</v>
      </c>
      <c r="F62" s="16">
        <v>1233.9000000000001</v>
      </c>
      <c r="G62" s="9">
        <f>F62/F88*100</f>
        <v>0.33034004222484115</v>
      </c>
      <c r="H62" s="9">
        <f t="shared" si="12"/>
        <v>-43.466507834692557</v>
      </c>
      <c r="I62" s="10">
        <f t="shared" si="7"/>
        <v>32.538698873974845</v>
      </c>
    </row>
    <row r="63" spans="1:9" ht="15" customHeight="1" x14ac:dyDescent="0.25">
      <c r="A63" s="3" t="s">
        <v>52</v>
      </c>
      <c r="B63" s="16">
        <v>0</v>
      </c>
      <c r="C63" s="9">
        <f>B63/B88*100</f>
        <v>0</v>
      </c>
      <c r="D63" s="16">
        <v>2454.5</v>
      </c>
      <c r="E63" s="9">
        <f>D63/D88*100</f>
        <v>0.33708940704263468</v>
      </c>
      <c r="F63" s="16">
        <v>75</v>
      </c>
      <c r="G63" s="9">
        <f>F63/F88*100</f>
        <v>2.0079020315149593E-2</v>
      </c>
      <c r="H63" s="9" t="e">
        <f t="shared" si="12"/>
        <v>#DIV/0!</v>
      </c>
      <c r="I63" s="10">
        <f t="shared" si="7"/>
        <v>3.0556121409655734</v>
      </c>
    </row>
    <row r="64" spans="1:9" ht="15" customHeight="1" x14ac:dyDescent="0.25">
      <c r="A64" s="3" t="s">
        <v>53</v>
      </c>
      <c r="B64" s="16">
        <v>5812.7</v>
      </c>
      <c r="C64" s="9">
        <f>B64/B88*100</f>
        <v>1.5173628631789102</v>
      </c>
      <c r="D64" s="16">
        <v>13008.3</v>
      </c>
      <c r="E64" s="9">
        <f>D64/D88*100</f>
        <v>1.7864983229304152</v>
      </c>
      <c r="F64" s="16">
        <v>5831.5</v>
      </c>
      <c r="G64" s="9">
        <f>F64/F88*100</f>
        <v>1.5612107595705982</v>
      </c>
      <c r="H64" s="9">
        <f t="shared" si="12"/>
        <v>0.32342973145009069</v>
      </c>
      <c r="I64" s="10">
        <f t="shared" si="7"/>
        <v>44.829070670264372</v>
      </c>
    </row>
    <row r="65" spans="1:9" ht="15" customHeight="1" x14ac:dyDescent="0.25">
      <c r="A65" s="3" t="s">
        <v>54</v>
      </c>
      <c r="B65" s="16">
        <f>SUM(B66:B71)</f>
        <v>278013.89999999997</v>
      </c>
      <c r="C65" s="9">
        <f>B65/B88*100</f>
        <v>72.573497222897302</v>
      </c>
      <c r="D65" s="16">
        <f>SUM(D66:D71)</f>
        <v>498603.6</v>
      </c>
      <c r="E65" s="9">
        <f>D65/D88*100</f>
        <v>68.475857353156641</v>
      </c>
      <c r="F65" s="16">
        <f>SUM(F66:F71)</f>
        <v>266179.40000000002</v>
      </c>
      <c r="G65" s="9">
        <f>F65/F88*100</f>
        <v>71.261621067657728</v>
      </c>
      <c r="H65" s="9">
        <f t="shared" si="12"/>
        <v>-4.2568015484117723</v>
      </c>
      <c r="I65" s="10">
        <f t="shared" si="7"/>
        <v>53.384973554142015</v>
      </c>
    </row>
    <row r="66" spans="1:9" ht="15" customHeight="1" x14ac:dyDescent="0.25">
      <c r="A66" s="3" t="s">
        <v>55</v>
      </c>
      <c r="B66" s="16">
        <v>76564.3</v>
      </c>
      <c r="C66" s="9">
        <f>B66/B88*100</f>
        <v>19.986551080442659</v>
      </c>
      <c r="D66" s="16">
        <v>148832</v>
      </c>
      <c r="E66" s="9">
        <f>D66/D88*100</f>
        <v>20.439882105915423</v>
      </c>
      <c r="F66" s="16">
        <v>78074.600000000006</v>
      </c>
      <c r="G66" s="9">
        <f>F66/F88*100</f>
        <v>20.90215305996238</v>
      </c>
      <c r="H66" s="9">
        <f t="shared" si="12"/>
        <v>1.9725903586919742</v>
      </c>
      <c r="I66" s="10">
        <f t="shared" ref="I66:I101" si="13">F66/D66*100</f>
        <v>52.458207912276933</v>
      </c>
    </row>
    <row r="67" spans="1:9" ht="15" customHeight="1" x14ac:dyDescent="0.25">
      <c r="A67" s="3" t="s">
        <v>56</v>
      </c>
      <c r="B67" s="16">
        <v>178550.5</v>
      </c>
      <c r="C67" s="9">
        <f>B67/B88*100</f>
        <v>46.609303404962581</v>
      </c>
      <c r="D67" s="16">
        <v>315531.59999999998</v>
      </c>
      <c r="E67" s="9">
        <f>D67/D88*100</f>
        <v>43.333615786194244</v>
      </c>
      <c r="F67" s="16">
        <v>167179.79999999999</v>
      </c>
      <c r="G67" s="9">
        <f>F67/F88*100</f>
        <v>44.757421339768612</v>
      </c>
      <c r="H67" s="9">
        <f t="shared" si="12"/>
        <v>-6.3683383692568896</v>
      </c>
      <c r="I67" s="10">
        <f t="shared" si="13"/>
        <v>52.983536355788139</v>
      </c>
    </row>
    <row r="68" spans="1:9" ht="26.25" customHeight="1" x14ac:dyDescent="0.25">
      <c r="A68" s="3" t="s">
        <v>57</v>
      </c>
      <c r="B68" s="16">
        <v>21599.4</v>
      </c>
      <c r="C68" s="9">
        <f>B68/B88*100</f>
        <v>5.6383655490471822</v>
      </c>
      <c r="D68" s="16">
        <v>32405</v>
      </c>
      <c r="E68" s="9">
        <f>D68/D88*100</f>
        <v>4.4503492504447246</v>
      </c>
      <c r="F68" s="16">
        <v>19529.400000000001</v>
      </c>
      <c r="G68" s="9">
        <f>F68/F88*100</f>
        <v>5.2284162579024329</v>
      </c>
      <c r="H68" s="9">
        <f t="shared" si="12"/>
        <v>-9.5835995444317916</v>
      </c>
      <c r="I68" s="10">
        <f t="shared" si="13"/>
        <v>60.266625520752967</v>
      </c>
    </row>
    <row r="69" spans="1:9" ht="36.75" customHeight="1" x14ac:dyDescent="0.25">
      <c r="A69" s="3" t="s">
        <v>58</v>
      </c>
      <c r="B69" s="16">
        <v>17.600000000000001</v>
      </c>
      <c r="C69" s="9">
        <f>B69/B88*100</f>
        <v>4.5943514015773772E-3</v>
      </c>
      <c r="D69" s="16">
        <v>310</v>
      </c>
      <c r="E69" s="9">
        <f>D69/D88*100</f>
        <v>4.2573932036348239E-2</v>
      </c>
      <c r="F69" s="16">
        <v>83.9</v>
      </c>
      <c r="G69" s="9">
        <f>F69/F88*100</f>
        <v>2.2461730725880681E-2</v>
      </c>
      <c r="H69" s="9">
        <f t="shared" si="12"/>
        <v>376.70454545454544</v>
      </c>
      <c r="I69" s="10">
        <f t="shared" si="13"/>
        <v>27.064516129032263</v>
      </c>
    </row>
    <row r="70" spans="1:9" ht="15" customHeight="1" x14ac:dyDescent="0.25">
      <c r="A70" s="3" t="s">
        <v>59</v>
      </c>
      <c r="B70" s="16">
        <v>1282.0999999999999</v>
      </c>
      <c r="C70" s="9">
        <f>B70/B88*100</f>
        <v>0.33468283704331558</v>
      </c>
      <c r="D70" s="16">
        <v>190</v>
      </c>
      <c r="E70" s="9">
        <f>D70/D88*100</f>
        <v>2.6093700280342469E-2</v>
      </c>
      <c r="F70" s="16">
        <v>69.7</v>
      </c>
      <c r="G70" s="9">
        <f>F70/F88*100</f>
        <v>1.8660102879545691E-2</v>
      </c>
      <c r="H70" s="9">
        <f t="shared" si="12"/>
        <v>-94.563606582949845</v>
      </c>
      <c r="I70" s="10">
        <f t="shared" si="13"/>
        <v>36.684210526315795</v>
      </c>
    </row>
    <row r="71" spans="1:9" ht="26.25" customHeight="1" x14ac:dyDescent="0.25">
      <c r="A71" s="3" t="s">
        <v>60</v>
      </c>
      <c r="B71" s="16">
        <v>0</v>
      </c>
      <c r="C71" s="9">
        <f>B71/B88*100</f>
        <v>0</v>
      </c>
      <c r="D71" s="16">
        <v>1335</v>
      </c>
      <c r="E71" s="9">
        <f>D71/D88*100</f>
        <v>0.18334257828556419</v>
      </c>
      <c r="F71" s="16">
        <v>1242</v>
      </c>
      <c r="G71" s="9">
        <f>F71/F88*100</f>
        <v>0.33250857641887727</v>
      </c>
      <c r="H71" s="9" t="e">
        <f t="shared" si="12"/>
        <v>#DIV/0!</v>
      </c>
      <c r="I71" s="10">
        <f t="shared" si="13"/>
        <v>93.033707865168537</v>
      </c>
    </row>
    <row r="72" spans="1:9" ht="26.25" customHeight="1" x14ac:dyDescent="0.25">
      <c r="A72" s="3" t="s">
        <v>61</v>
      </c>
      <c r="B72" s="16">
        <f>B73</f>
        <v>18697.7</v>
      </c>
      <c r="C72" s="9">
        <f>B72/B88*100</f>
        <v>4.8808979659814389</v>
      </c>
      <c r="D72" s="16">
        <f>D73</f>
        <v>33428.9</v>
      </c>
      <c r="E72" s="9">
        <f>D72/D88*100</f>
        <v>4.5909668279028439</v>
      </c>
      <c r="F72" s="16">
        <f>F73</f>
        <v>19929.900000000001</v>
      </c>
      <c r="G72" s="9">
        <f>F72/F88*100</f>
        <v>5.3356382263853321</v>
      </c>
      <c r="H72" s="9">
        <f t="shared" si="12"/>
        <v>6.5901153617824662</v>
      </c>
      <c r="I72" s="10">
        <f t="shared" si="13"/>
        <v>59.618772977872439</v>
      </c>
    </row>
    <row r="73" spans="1:9" ht="15" customHeight="1" x14ac:dyDescent="0.25">
      <c r="A73" s="3" t="s">
        <v>62</v>
      </c>
      <c r="B73" s="16">
        <v>18697.7</v>
      </c>
      <c r="C73" s="9">
        <f>B73/B88*100</f>
        <v>4.8808979659814389</v>
      </c>
      <c r="D73" s="16">
        <v>33428.9</v>
      </c>
      <c r="E73" s="9">
        <f>D73/D88*100</f>
        <v>4.5909668279028439</v>
      </c>
      <c r="F73" s="16">
        <v>19929.900000000001</v>
      </c>
      <c r="G73" s="9">
        <f>F73/F88*100</f>
        <v>5.3356382263853321</v>
      </c>
      <c r="H73" s="9">
        <f t="shared" si="12"/>
        <v>6.5901153617824662</v>
      </c>
      <c r="I73" s="10">
        <f t="shared" si="13"/>
        <v>59.618772977872439</v>
      </c>
    </row>
    <row r="74" spans="1:9" ht="15" customHeight="1" x14ac:dyDescent="0.25">
      <c r="A74" s="3" t="s">
        <v>63</v>
      </c>
      <c r="B74" s="16">
        <f>SUM(B75:B78)</f>
        <v>14323.6</v>
      </c>
      <c r="C74" s="9">
        <f>B74/B88*100</f>
        <v>3.7390711213428247</v>
      </c>
      <c r="D74" s="16">
        <f>SUM(D75:D78)</f>
        <v>36058.899999999994</v>
      </c>
      <c r="E74" s="9">
        <f>D74/D88*100</f>
        <v>4.952158573888636</v>
      </c>
      <c r="F74" s="16">
        <f>SUM(F75:F78)</f>
        <v>21416.799999999996</v>
      </c>
      <c r="G74" s="9">
        <f>F74/F88*100</f>
        <v>5.733711497139943</v>
      </c>
      <c r="H74" s="9">
        <f t="shared" si="12"/>
        <v>49.521070122036321</v>
      </c>
      <c r="I74" s="10">
        <f t="shared" si="13"/>
        <v>59.393936032435811</v>
      </c>
    </row>
    <row r="75" spans="1:9" ht="15" customHeight="1" x14ac:dyDescent="0.25">
      <c r="A75" s="3" t="s">
        <v>64</v>
      </c>
      <c r="B75" s="16">
        <v>2534.8000000000002</v>
      </c>
      <c r="C75" s="9">
        <f>B75/B88*100</f>
        <v>0.66169101890445081</v>
      </c>
      <c r="D75" s="16">
        <v>4387.8</v>
      </c>
      <c r="E75" s="9">
        <f>D75/D88*100</f>
        <v>0.60259967415835092</v>
      </c>
      <c r="F75" s="16">
        <v>2422.8000000000002</v>
      </c>
      <c r="G75" s="9">
        <f>F75/F88*100</f>
        <v>0.64863267226059251</v>
      </c>
      <c r="H75" s="9">
        <f t="shared" si="12"/>
        <v>-4.4184945557834965</v>
      </c>
      <c r="I75" s="10">
        <f t="shared" si="13"/>
        <v>55.216737317106521</v>
      </c>
    </row>
    <row r="76" spans="1:9" ht="26.25" customHeight="1" x14ac:dyDescent="0.25">
      <c r="A76" s="3" t="s">
        <v>65</v>
      </c>
      <c r="B76" s="16">
        <v>5544.5</v>
      </c>
      <c r="C76" s="9">
        <f>B76/B88*100</f>
        <v>1.4473512128435095</v>
      </c>
      <c r="D76" s="16">
        <v>18378.2</v>
      </c>
      <c r="E76" s="9">
        <f>D76/D88*100</f>
        <v>2.5239749604852104</v>
      </c>
      <c r="F76" s="16">
        <v>12461.8</v>
      </c>
      <c r="G76" s="9">
        <f>F76/F88*100</f>
        <v>3.3362764715110829</v>
      </c>
      <c r="H76" s="9">
        <f t="shared" si="12"/>
        <v>124.75967174677609</v>
      </c>
      <c r="I76" s="10">
        <f t="shared" si="13"/>
        <v>67.807511072901576</v>
      </c>
    </row>
    <row r="77" spans="1:9" ht="15" customHeight="1" x14ac:dyDescent="0.25">
      <c r="A77" s="3" t="s">
        <v>66</v>
      </c>
      <c r="B77" s="16">
        <v>5809.7</v>
      </c>
      <c r="C77" s="9">
        <f>B77/B88*100</f>
        <v>1.5165797350990959</v>
      </c>
      <c r="D77" s="16">
        <v>12058.2</v>
      </c>
      <c r="E77" s="9">
        <f>D77/D88*100</f>
        <v>1.6560160880022399</v>
      </c>
      <c r="F77" s="16">
        <v>5824.6</v>
      </c>
      <c r="G77" s="9">
        <f>F77/F88*100</f>
        <v>1.5593634897016044</v>
      </c>
      <c r="H77" s="9">
        <f t="shared" si="12"/>
        <v>0.25646763171937437</v>
      </c>
      <c r="I77" s="10">
        <f t="shared" si="13"/>
        <v>48.304058648886233</v>
      </c>
    </row>
    <row r="78" spans="1:9" ht="26.25" customHeight="1" x14ac:dyDescent="0.25">
      <c r="A78" s="3" t="s">
        <v>67</v>
      </c>
      <c r="B78" s="16">
        <v>434.6</v>
      </c>
      <c r="C78" s="9">
        <f>B78/B88*100</f>
        <v>0.11344915449576864</v>
      </c>
      <c r="D78" s="16">
        <v>1234.7</v>
      </c>
      <c r="E78" s="9">
        <f>D78/D88*100</f>
        <v>0.16956785124283602</v>
      </c>
      <c r="F78" s="16">
        <v>707.6</v>
      </c>
      <c r="G78" s="9">
        <f>F78/F88*100</f>
        <v>0.18943886366666471</v>
      </c>
      <c r="H78" s="9">
        <f t="shared" si="12"/>
        <v>62.816382880809925</v>
      </c>
      <c r="I78" s="10">
        <f t="shared" si="13"/>
        <v>57.309467886936091</v>
      </c>
    </row>
    <row r="79" spans="1:9" ht="26.25" customHeight="1" x14ac:dyDescent="0.25">
      <c r="A79" s="3" t="s">
        <v>68</v>
      </c>
      <c r="B79" s="16">
        <f>SUM(B80:B81)</f>
        <v>612.20000000000005</v>
      </c>
      <c r="C79" s="9">
        <f>B79/B88*100</f>
        <v>0.15981033682077672</v>
      </c>
      <c r="D79" s="16">
        <f>SUM(D80:D81)</f>
        <v>8386.7999999999993</v>
      </c>
      <c r="E79" s="9">
        <f>D79/D88*100</f>
        <v>1.151803397427243</v>
      </c>
      <c r="F79" s="16">
        <f>SUM(F80:F81)</f>
        <v>4797.2999999999993</v>
      </c>
      <c r="G79" s="9">
        <f>F79/F88*100</f>
        <v>1.2843344554382286</v>
      </c>
      <c r="H79" s="9">
        <f t="shared" si="12"/>
        <v>683.6164652074483</v>
      </c>
      <c r="I79" s="10">
        <f t="shared" si="13"/>
        <v>57.200600944341105</v>
      </c>
    </row>
    <row r="80" spans="1:9" ht="15" customHeight="1" x14ac:dyDescent="0.25">
      <c r="A80" s="3" t="s">
        <v>69</v>
      </c>
      <c r="B80" s="16">
        <v>612.20000000000005</v>
      </c>
      <c r="C80" s="9">
        <f>B80/B88*100</f>
        <v>0.15981033682077672</v>
      </c>
      <c r="D80" s="16">
        <v>1478.4</v>
      </c>
      <c r="E80" s="9">
        <f>D80/D88*100</f>
        <v>0.20303645523399111</v>
      </c>
      <c r="F80" s="16">
        <v>350.4</v>
      </c>
      <c r="G80" s="9">
        <f>F80/F88*100</f>
        <v>9.3809182912378899E-2</v>
      </c>
      <c r="H80" s="9">
        <f t="shared" si="12"/>
        <v>-42.763802678863129</v>
      </c>
      <c r="I80" s="10">
        <f t="shared" si="13"/>
        <v>23.701298701298697</v>
      </c>
    </row>
    <row r="81" spans="1:9" ht="15" customHeight="1" x14ac:dyDescent="0.25">
      <c r="A81" s="3" t="s">
        <v>70</v>
      </c>
      <c r="B81" s="16">
        <v>0</v>
      </c>
      <c r="C81" s="9">
        <f>B81/B88*100</f>
        <v>0</v>
      </c>
      <c r="D81" s="16">
        <v>6908.4</v>
      </c>
      <c r="E81" s="9">
        <f>D81/D88*100</f>
        <v>0.94876694219325208</v>
      </c>
      <c r="F81" s="16">
        <v>4446.8999999999996</v>
      </c>
      <c r="G81" s="9">
        <f>F81/F88*100</f>
        <v>1.1905252725258495</v>
      </c>
      <c r="H81" s="9" t="e">
        <f t="shared" si="12"/>
        <v>#DIV/0!</v>
      </c>
      <c r="I81" s="10">
        <f t="shared" si="13"/>
        <v>64.369463262115673</v>
      </c>
    </row>
    <row r="82" spans="1:9" ht="26.25" customHeight="1" x14ac:dyDescent="0.25">
      <c r="A82" s="3" t="s">
        <v>71</v>
      </c>
      <c r="B82" s="16">
        <f>B83</f>
        <v>385.2</v>
      </c>
      <c r="C82" s="9">
        <f>B82/B88*100</f>
        <v>0.10055364544815941</v>
      </c>
      <c r="D82" s="16">
        <f>D83</f>
        <v>1176.9000000000001</v>
      </c>
      <c r="E82" s="9">
        <f>D82/D88*100</f>
        <v>0.1616298729470266</v>
      </c>
      <c r="F82" s="16">
        <f>F83</f>
        <v>675.7</v>
      </c>
      <c r="G82" s="9">
        <f>F82/F88*100</f>
        <v>0.18089858702595443</v>
      </c>
      <c r="H82" s="9">
        <f t="shared" si="12"/>
        <v>75.415368639667719</v>
      </c>
      <c r="I82" s="10">
        <f t="shared" si="13"/>
        <v>57.413544056419411</v>
      </c>
    </row>
    <row r="83" spans="1:9" ht="26.25" customHeight="1" x14ac:dyDescent="0.25">
      <c r="A83" s="3" t="s">
        <v>72</v>
      </c>
      <c r="B83" s="16">
        <v>385.2</v>
      </c>
      <c r="C83" s="9">
        <f>B83/B88*100</f>
        <v>0.10055364544815941</v>
      </c>
      <c r="D83" s="16">
        <v>1176.9000000000001</v>
      </c>
      <c r="E83" s="9">
        <f>D83/D88*100</f>
        <v>0.1616298729470266</v>
      </c>
      <c r="F83" s="16">
        <v>675.7</v>
      </c>
      <c r="G83" s="9">
        <f>F83/F88*100</f>
        <v>0.18089858702595443</v>
      </c>
      <c r="H83" s="9">
        <f t="shared" si="12"/>
        <v>75.415368639667719</v>
      </c>
      <c r="I83" s="10">
        <f t="shared" si="13"/>
        <v>57.413544056419411</v>
      </c>
    </row>
    <row r="84" spans="1:9" ht="39" customHeight="1" x14ac:dyDescent="0.25">
      <c r="A84" s="3" t="s">
        <v>73</v>
      </c>
      <c r="B84" s="16">
        <f>B85</f>
        <v>2038.5</v>
      </c>
      <c r="C84" s="9">
        <f>B84/B88*100</f>
        <v>0.53213553023383431</v>
      </c>
      <c r="D84" s="16">
        <f>D85</f>
        <v>626</v>
      </c>
      <c r="E84" s="9">
        <f>D84/D88*100</f>
        <v>8.5971875660496772E-2</v>
      </c>
      <c r="F84" s="16">
        <f>F85</f>
        <v>56</v>
      </c>
      <c r="G84" s="9">
        <f>F84/F88*100</f>
        <v>1.4992335168645031E-2</v>
      </c>
      <c r="H84" s="9">
        <f t="shared" si="12"/>
        <v>-97.252882021093939</v>
      </c>
      <c r="I84" s="10">
        <f t="shared" si="13"/>
        <v>8.9456869009584654</v>
      </c>
    </row>
    <row r="85" spans="1:9" ht="39" customHeight="1" x14ac:dyDescent="0.25">
      <c r="A85" s="3" t="s">
        <v>74</v>
      </c>
      <c r="B85" s="16">
        <v>2038.5</v>
      </c>
      <c r="C85" s="9">
        <f>B85/B88*100</f>
        <v>0.53213553023383431</v>
      </c>
      <c r="D85" s="16">
        <v>626</v>
      </c>
      <c r="E85" s="9">
        <f>D85/D88*100</f>
        <v>8.5971875660496772E-2</v>
      </c>
      <c r="F85" s="16">
        <v>56</v>
      </c>
      <c r="G85" s="9">
        <f>F85/F88*100</f>
        <v>1.4992335168645031E-2</v>
      </c>
      <c r="H85" s="9">
        <f t="shared" si="12"/>
        <v>-97.252882021093939</v>
      </c>
      <c r="I85" s="10">
        <f t="shared" si="13"/>
        <v>8.9456869009584654</v>
      </c>
    </row>
    <row r="86" spans="1:9" ht="90" customHeight="1" x14ac:dyDescent="0.25">
      <c r="A86" s="3" t="s">
        <v>75</v>
      </c>
      <c r="B86" s="16">
        <f>SUM(B87:B87)</f>
        <v>0</v>
      </c>
      <c r="C86" s="9">
        <f>B86/B88*100</f>
        <v>0</v>
      </c>
      <c r="D86" s="16">
        <f>SUM(D87:D87)</f>
        <v>481.8</v>
      </c>
      <c r="E86" s="9">
        <f>D86/D88*100</f>
        <v>6.6168130500363159E-2</v>
      </c>
      <c r="F86" s="16">
        <f>SUM(F87:F87)</f>
        <v>0</v>
      </c>
      <c r="G86" s="9">
        <f>F86/F88*100</f>
        <v>0</v>
      </c>
      <c r="H86" s="9" t="e">
        <f t="shared" si="12"/>
        <v>#DIV/0!</v>
      </c>
      <c r="I86" s="10">
        <f t="shared" si="13"/>
        <v>0</v>
      </c>
    </row>
    <row r="87" spans="1:9" ht="26.25" customHeight="1" x14ac:dyDescent="0.25">
      <c r="A87" s="3" t="s">
        <v>76</v>
      </c>
      <c r="B87" s="16">
        <v>0</v>
      </c>
      <c r="C87" s="9">
        <f>B87/B88*100</f>
        <v>0</v>
      </c>
      <c r="D87" s="16">
        <v>481.8</v>
      </c>
      <c r="E87" s="9">
        <f t="shared" ref="E87:G87" si="14">D87/D88*100</f>
        <v>6.6168130500363159E-2</v>
      </c>
      <c r="F87" s="16">
        <v>0</v>
      </c>
      <c r="G87" s="9">
        <f t="shared" si="14"/>
        <v>0</v>
      </c>
      <c r="H87" s="9" t="e">
        <f t="shared" si="12"/>
        <v>#DIV/0!</v>
      </c>
      <c r="I87" s="10">
        <f t="shared" si="13"/>
        <v>0</v>
      </c>
    </row>
    <row r="88" spans="1:9" s="14" customFormat="1" ht="15" customHeight="1" x14ac:dyDescent="0.25">
      <c r="A88" s="12" t="s">
        <v>77</v>
      </c>
      <c r="B88" s="15">
        <f>B43+B52+B54+B56+B61+B65+B72+B74+B79+B82+B84+B86</f>
        <v>383079.1</v>
      </c>
      <c r="C88" s="13">
        <f>C43+C52+C54+C56+C61+C65+C72+C74+C79+C82+C84+C86</f>
        <v>99.999999999999986</v>
      </c>
      <c r="D88" s="15">
        <f>D43+D52+D54+D56+D61+D65+D72+D74+D79+D82+D84+D86</f>
        <v>728145.10000000021</v>
      </c>
      <c r="E88" s="13"/>
      <c r="F88" s="15">
        <f>F43+F52+F54+F56+F61+F65+F72+F74+F79+F82+F84+F86</f>
        <v>373524.2</v>
      </c>
      <c r="G88" s="13"/>
      <c r="H88" s="9">
        <f t="shared" si="12"/>
        <v>-2.4942368299392825</v>
      </c>
      <c r="I88" s="10">
        <f t="shared" si="13"/>
        <v>51.298044853972094</v>
      </c>
    </row>
    <row r="89" spans="1:9" ht="115.5" customHeight="1" x14ac:dyDescent="0.25">
      <c r="A89" s="3" t="s">
        <v>78</v>
      </c>
      <c r="B89" s="16">
        <v>117689.4</v>
      </c>
      <c r="C89" s="9">
        <f>B89/B88*100</f>
        <v>30.721957945500026</v>
      </c>
      <c r="D89" s="16">
        <v>206830.1</v>
      </c>
      <c r="E89" s="9">
        <f t="shared" ref="E89:G89" si="15">D89/D88*100</f>
        <v>28.405066517648741</v>
      </c>
      <c r="F89" s="16">
        <v>112932.9</v>
      </c>
      <c r="G89" s="9">
        <f t="shared" si="15"/>
        <v>30.234426577983431</v>
      </c>
      <c r="H89" s="9">
        <f t="shared" si="12"/>
        <v>-4.0415704387990843</v>
      </c>
      <c r="I89" s="10">
        <f t="shared" si="13"/>
        <v>54.60177217919442</v>
      </c>
    </row>
    <row r="90" spans="1:9" ht="51.75" customHeight="1" x14ac:dyDescent="0.25">
      <c r="A90" s="3" t="s">
        <v>79</v>
      </c>
      <c r="B90" s="16">
        <v>107700.3</v>
      </c>
      <c r="C90" s="9">
        <f>B90/B88*100</f>
        <v>28.114376378142268</v>
      </c>
      <c r="D90" s="16">
        <v>197460</v>
      </c>
      <c r="E90" s="9">
        <f t="shared" ref="E90:G90" si="16">D90/D88*100</f>
        <v>27.118221354507494</v>
      </c>
      <c r="F90" s="16">
        <v>70429.899999999994</v>
      </c>
      <c r="G90" s="9">
        <f t="shared" si="16"/>
        <v>18.855511905252722</v>
      </c>
      <c r="H90" s="9">
        <f t="shared" si="12"/>
        <v>-34.60566033706499</v>
      </c>
      <c r="I90" s="10">
        <f t="shared" si="13"/>
        <v>35.667932745872577</v>
      </c>
    </row>
    <row r="91" spans="1:9" ht="26.25" customHeight="1" x14ac:dyDescent="0.25">
      <c r="A91" s="3" t="s">
        <v>80</v>
      </c>
      <c r="B91" s="16">
        <v>9133.2000000000007</v>
      </c>
      <c r="C91" s="9">
        <f>B91/B88*100</f>
        <v>2.3841551261867329</v>
      </c>
      <c r="D91" s="16">
        <v>22093.3</v>
      </c>
      <c r="E91" s="9">
        <f t="shared" ref="E91:G91" si="17">D91/D88*100</f>
        <v>3.0341892021246855</v>
      </c>
      <c r="F91" s="16">
        <v>13191.6</v>
      </c>
      <c r="G91" s="9">
        <f t="shared" si="17"/>
        <v>3.5316587251910314</v>
      </c>
      <c r="H91" s="9">
        <f t="shared" si="12"/>
        <v>44.435685192484556</v>
      </c>
      <c r="I91" s="10">
        <f t="shared" si="13"/>
        <v>59.70859943964912</v>
      </c>
    </row>
    <row r="92" spans="1:9" ht="51.75" customHeight="1" x14ac:dyDescent="0.25">
      <c r="A92" s="3" t="s">
        <v>81</v>
      </c>
      <c r="B92" s="16">
        <v>3655.2</v>
      </c>
      <c r="C92" s="9">
        <f>B92/B88*100</f>
        <v>0.95416325244577427</v>
      </c>
      <c r="D92" s="16">
        <v>3253.3</v>
      </c>
      <c r="E92" s="9">
        <f t="shared" ref="E92:G92" si="18">D92/D88*100</f>
        <v>0.44679281643177976</v>
      </c>
      <c r="F92" s="16">
        <v>3248.7</v>
      </c>
      <c r="G92" s="9">
        <f t="shared" si="18"/>
        <v>0.86974284397101975</v>
      </c>
      <c r="H92" s="9">
        <f t="shared" si="12"/>
        <v>-11.121142481943536</v>
      </c>
      <c r="I92" s="10">
        <f t="shared" si="13"/>
        <v>99.858605108658892</v>
      </c>
    </row>
    <row r="93" spans="1:9" ht="15" customHeight="1" x14ac:dyDescent="0.25">
      <c r="A93" s="3" t="s">
        <v>82</v>
      </c>
      <c r="B93" s="16">
        <v>0</v>
      </c>
      <c r="C93" s="9">
        <f>B93/B88*100</f>
        <v>0</v>
      </c>
      <c r="D93" s="16">
        <v>494.9</v>
      </c>
      <c r="E93" s="9">
        <f t="shared" ref="E93:G93" si="19">D93/D88*100</f>
        <v>6.7967222467060454E-2</v>
      </c>
      <c r="F93" s="16">
        <v>0</v>
      </c>
      <c r="G93" s="9">
        <f t="shared" si="19"/>
        <v>0</v>
      </c>
      <c r="H93" s="9" t="e">
        <f t="shared" si="12"/>
        <v>#DIV/0!</v>
      </c>
      <c r="I93" s="10">
        <f t="shared" si="13"/>
        <v>0</v>
      </c>
    </row>
    <row r="94" spans="1:9" ht="51.75" customHeight="1" x14ac:dyDescent="0.25">
      <c r="A94" s="3" t="s">
        <v>83</v>
      </c>
      <c r="B94" s="16">
        <v>134801</v>
      </c>
      <c r="C94" s="9">
        <f>B94/B88*100</f>
        <v>35.188816095683634</v>
      </c>
      <c r="D94" s="16">
        <v>291046.5</v>
      </c>
      <c r="E94" s="9">
        <f t="shared" ref="E94:G94" si="20">D94/D88*100</f>
        <v>39.970948098119443</v>
      </c>
      <c r="F94" s="16">
        <v>170915.6</v>
      </c>
      <c r="G94" s="9">
        <f t="shared" si="20"/>
        <v>45.757570727679756</v>
      </c>
      <c r="H94" s="9">
        <f t="shared" si="12"/>
        <v>26.791047544157692</v>
      </c>
      <c r="I94" s="10">
        <f t="shared" si="13"/>
        <v>58.724499349760265</v>
      </c>
    </row>
    <row r="95" spans="1:9" ht="42" customHeight="1" x14ac:dyDescent="0.25">
      <c r="A95" s="3" t="s">
        <v>84</v>
      </c>
      <c r="B95" s="16">
        <v>2040.1</v>
      </c>
      <c r="C95" s="9">
        <f>B95/B88*100</f>
        <v>0.5325531985430686</v>
      </c>
      <c r="D95" s="16">
        <v>626</v>
      </c>
      <c r="E95" s="9">
        <f t="shared" ref="E95:G95" si="21">D95/D88*100</f>
        <v>8.5971875660496772E-2</v>
      </c>
      <c r="F95" s="16">
        <v>56</v>
      </c>
      <c r="G95" s="9">
        <f t="shared" si="21"/>
        <v>1.4992335168645031E-2</v>
      </c>
      <c r="H95" s="9">
        <f t="shared" si="12"/>
        <v>-97.255036517817757</v>
      </c>
      <c r="I95" s="10">
        <f t="shared" si="13"/>
        <v>8.9456869009584654</v>
      </c>
    </row>
    <row r="96" spans="1:9" ht="15" customHeight="1" x14ac:dyDescent="0.25">
      <c r="A96" s="3" t="s">
        <v>85</v>
      </c>
      <c r="B96" s="16">
        <f>SUM(B97:B101)</f>
        <v>8059.9</v>
      </c>
      <c r="C96" s="9">
        <f>B96/B88*100</f>
        <v>2.1039780034984945</v>
      </c>
      <c r="D96" s="16">
        <f>SUM(D97:D101)</f>
        <v>6341</v>
      </c>
      <c r="E96" s="9">
        <f t="shared" ref="E96:G96" si="22">D96/D88*100</f>
        <v>0.8708429130402715</v>
      </c>
      <c r="F96" s="16">
        <f>SUM(F97:F101)</f>
        <v>2749.5</v>
      </c>
      <c r="G96" s="9">
        <f t="shared" si="22"/>
        <v>0.73609688475338408</v>
      </c>
      <c r="H96" s="9">
        <f t="shared" si="12"/>
        <v>-65.886673531929674</v>
      </c>
      <c r="I96" s="10">
        <f t="shared" si="13"/>
        <v>43.360668664248543</v>
      </c>
    </row>
    <row r="97" spans="1:9" ht="77.25" customHeight="1" x14ac:dyDescent="0.25">
      <c r="A97" s="3" t="s">
        <v>86</v>
      </c>
      <c r="B97" s="16">
        <v>4461.2</v>
      </c>
      <c r="C97" s="9">
        <f>B97/B88*100</f>
        <v>1.1645636632225564</v>
      </c>
      <c r="D97" s="16">
        <v>1450</v>
      </c>
      <c r="E97" s="9">
        <f t="shared" ref="E97:G97" si="23">D97/D88*100</f>
        <v>0.19913613371840302</v>
      </c>
      <c r="F97" s="16">
        <v>0</v>
      </c>
      <c r="G97" s="9">
        <f t="shared" si="23"/>
        <v>0</v>
      </c>
      <c r="H97" s="9">
        <f t="shared" si="12"/>
        <v>-100</v>
      </c>
      <c r="I97" s="10">
        <f t="shared" si="13"/>
        <v>0</v>
      </c>
    </row>
    <row r="98" spans="1:9" ht="15" customHeight="1" x14ac:dyDescent="0.25">
      <c r="A98" s="3" t="s">
        <v>87</v>
      </c>
      <c r="B98" s="16">
        <v>1980</v>
      </c>
      <c r="C98" s="9">
        <f>B98/B88*100</f>
        <v>0.51686453267745491</v>
      </c>
      <c r="D98" s="16">
        <v>670.3</v>
      </c>
      <c r="E98" s="9">
        <f>D98/D88*100</f>
        <v>9.2055827883755548E-2</v>
      </c>
      <c r="F98" s="16">
        <v>618.70000000000005</v>
      </c>
      <c r="G98" s="9">
        <f>F98/F88*100</f>
        <v>0.16563853158644073</v>
      </c>
      <c r="H98" s="9">
        <f t="shared" si="12"/>
        <v>-68.752525252525245</v>
      </c>
      <c r="I98" s="10">
        <f t="shared" si="13"/>
        <v>92.301954348799057</v>
      </c>
    </row>
    <row r="99" spans="1:9" ht="26.25" customHeight="1" x14ac:dyDescent="0.25">
      <c r="A99" s="3" t="s">
        <v>88</v>
      </c>
      <c r="B99" s="16">
        <v>1363</v>
      </c>
      <c r="C99" s="9">
        <f>B99/B88*100</f>
        <v>0.35580119092897527</v>
      </c>
      <c r="D99" s="16">
        <v>1801.8</v>
      </c>
      <c r="E99" s="9">
        <f>D99/D88*100</f>
        <v>0.2474506798164266</v>
      </c>
      <c r="F99" s="16">
        <v>1267.3</v>
      </c>
      <c r="G99" s="9">
        <f>F99/F88*100</f>
        <v>0.33928189927185437</v>
      </c>
      <c r="H99" s="9">
        <f t="shared" si="12"/>
        <v>-7.0212765957446805</v>
      </c>
      <c r="I99" s="10">
        <f t="shared" si="13"/>
        <v>70.335220335220342</v>
      </c>
    </row>
    <row r="100" spans="1:9" ht="15" customHeight="1" x14ac:dyDescent="0.25">
      <c r="A100" s="3" t="s">
        <v>89</v>
      </c>
      <c r="B100" s="16">
        <v>0</v>
      </c>
      <c r="C100" s="9">
        <f>B100/B88*100</f>
        <v>0</v>
      </c>
      <c r="D100" s="16">
        <v>100</v>
      </c>
      <c r="E100" s="9">
        <f>D100/D88*100</f>
        <v>1.3733526463338142E-2</v>
      </c>
      <c r="F100" s="16">
        <v>0</v>
      </c>
      <c r="G100" s="9">
        <f>F100/F88*100</f>
        <v>0</v>
      </c>
      <c r="H100" s="9" t="e">
        <f t="shared" si="12"/>
        <v>#DIV/0!</v>
      </c>
      <c r="I100" s="10">
        <f t="shared" si="13"/>
        <v>0</v>
      </c>
    </row>
    <row r="101" spans="1:9" ht="15" customHeight="1" x14ac:dyDescent="0.25">
      <c r="A101" s="3" t="s">
        <v>90</v>
      </c>
      <c r="B101" s="16">
        <v>255.7</v>
      </c>
      <c r="C101" s="9">
        <f>B101/B88*100</f>
        <v>6.6748616669507682E-2</v>
      </c>
      <c r="D101" s="16">
        <v>2318.9</v>
      </c>
      <c r="E101" s="9">
        <f>D101/D88*100</f>
        <v>0.31846674515834816</v>
      </c>
      <c r="F101" s="16">
        <v>863.5</v>
      </c>
      <c r="G101" s="9">
        <f>F101/F88*100</f>
        <v>0.23117645389508901</v>
      </c>
      <c r="H101" s="9">
        <f t="shared" si="12"/>
        <v>237.70043019163086</v>
      </c>
      <c r="I101" s="10">
        <f t="shared" si="13"/>
        <v>37.237483289490704</v>
      </c>
    </row>
    <row r="102" spans="1:9" ht="26.25" customHeight="1" x14ac:dyDescent="0.25">
      <c r="A102" s="3" t="s">
        <v>91</v>
      </c>
      <c r="B102" s="16">
        <f>B42-B88</f>
        <v>8592.9000000000233</v>
      </c>
      <c r="C102" s="9"/>
      <c r="D102" s="16">
        <f>D42-D88</f>
        <v>-27689.10000000021</v>
      </c>
      <c r="E102" s="9"/>
      <c r="F102" s="16">
        <f>F42-F88</f>
        <v>12009.799999999988</v>
      </c>
      <c r="G102" s="9"/>
      <c r="H102" s="9"/>
      <c r="I102" s="9"/>
    </row>
    <row r="103" spans="1:9" x14ac:dyDescent="0.25">
      <c r="A103" s="23" t="s">
        <v>92</v>
      </c>
      <c r="B103" s="24"/>
      <c r="C103" s="24"/>
      <c r="D103" s="24"/>
      <c r="E103" s="24"/>
      <c r="F103" s="24"/>
      <c r="G103" s="24"/>
      <c r="H103" s="24"/>
      <c r="I103" s="25"/>
    </row>
    <row r="104" spans="1:9" ht="64.5" customHeight="1" x14ac:dyDescent="0.25">
      <c r="A104" s="3" t="s">
        <v>93</v>
      </c>
      <c r="B104" s="7"/>
      <c r="C104" s="8"/>
      <c r="D104" s="8"/>
      <c r="E104" s="8"/>
      <c r="F104" s="8"/>
      <c r="G104" s="8"/>
      <c r="H104" s="8"/>
      <c r="I104" s="8"/>
    </row>
    <row r="105" spans="1:9" ht="39" customHeight="1" x14ac:dyDescent="0.25">
      <c r="A105" s="3" t="s">
        <v>94</v>
      </c>
      <c r="B105" s="7">
        <v>-57184</v>
      </c>
      <c r="C105" s="8"/>
      <c r="D105" s="8">
        <v>14255</v>
      </c>
      <c r="E105" s="8"/>
      <c r="F105" s="8"/>
      <c r="G105" s="8"/>
      <c r="H105" s="8"/>
      <c r="I105" s="8"/>
    </row>
    <row r="106" spans="1:9" ht="39" customHeight="1" x14ac:dyDescent="0.25">
      <c r="A106" s="3" t="s">
        <v>95</v>
      </c>
      <c r="B106" s="7">
        <v>52384</v>
      </c>
      <c r="C106" s="8"/>
      <c r="D106" s="8">
        <v>-8900</v>
      </c>
      <c r="E106" s="8"/>
      <c r="F106" s="8">
        <v>-5082</v>
      </c>
      <c r="G106" s="8"/>
      <c r="H106" s="8"/>
      <c r="I106" s="8"/>
    </row>
    <row r="107" spans="1:9" ht="39" customHeight="1" x14ac:dyDescent="0.25">
      <c r="A107" s="3" t="s">
        <v>96</v>
      </c>
      <c r="B107" s="7"/>
      <c r="C107" s="8"/>
      <c r="D107" s="8"/>
      <c r="E107" s="8"/>
      <c r="F107" s="8"/>
      <c r="G107" s="8"/>
      <c r="H107" s="8"/>
      <c r="I107" s="8"/>
    </row>
    <row r="108" spans="1:9" ht="51.75" customHeight="1" x14ac:dyDescent="0.25">
      <c r="A108" s="3" t="s">
        <v>97</v>
      </c>
      <c r="B108" s="7"/>
      <c r="C108" s="8"/>
      <c r="D108" s="8"/>
      <c r="E108" s="8"/>
      <c r="F108" s="8"/>
      <c r="G108" s="8"/>
      <c r="H108" s="8"/>
      <c r="I108" s="8"/>
    </row>
    <row r="109" spans="1:9" ht="51.75" customHeight="1" x14ac:dyDescent="0.25">
      <c r="A109" s="3" t="s">
        <v>98</v>
      </c>
      <c r="B109" s="7"/>
      <c r="C109" s="8"/>
      <c r="D109" s="8"/>
      <c r="E109" s="8"/>
      <c r="F109" s="8"/>
      <c r="G109" s="8"/>
      <c r="H109" s="8"/>
      <c r="I109" s="8"/>
    </row>
    <row r="110" spans="1:9" ht="39" customHeight="1" x14ac:dyDescent="0.25">
      <c r="A110" s="3" t="s">
        <v>99</v>
      </c>
      <c r="B110" s="7"/>
      <c r="C110" s="8"/>
      <c r="D110" s="8"/>
      <c r="E110" s="8"/>
      <c r="F110" s="8"/>
      <c r="G110" s="8"/>
      <c r="H110" s="8"/>
      <c r="I110" s="8"/>
    </row>
    <row r="111" spans="1:9" ht="39" customHeight="1" x14ac:dyDescent="0.25">
      <c r="A111" s="3" t="s">
        <v>100</v>
      </c>
      <c r="B111" s="7">
        <v>-3792</v>
      </c>
      <c r="C111" s="8"/>
      <c r="D111" s="8">
        <v>22333</v>
      </c>
      <c r="E111" s="8"/>
      <c r="F111" s="8">
        <v>-6928</v>
      </c>
      <c r="G111" s="8"/>
      <c r="H111" s="8"/>
      <c r="I111" s="8"/>
    </row>
    <row r="112" spans="1:9" ht="39" customHeight="1" x14ac:dyDescent="0.25">
      <c r="A112" s="3" t="s">
        <v>101</v>
      </c>
      <c r="B112" s="7">
        <f>SUM(B104:B111)</f>
        <v>-8592</v>
      </c>
      <c r="C112" s="7"/>
      <c r="D112" s="7">
        <f t="shared" ref="D112:F112" si="24">SUM(D104:D111)</f>
        <v>27688</v>
      </c>
      <c r="E112" s="7"/>
      <c r="F112" s="7">
        <f t="shared" si="24"/>
        <v>-12010</v>
      </c>
      <c r="G112" s="8"/>
      <c r="H112" s="8"/>
      <c r="I112" s="8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6"/>
      <c r="E114" s="1"/>
      <c r="F114" s="1"/>
      <c r="G114" s="1"/>
      <c r="H114" s="1"/>
      <c r="I114" s="1"/>
    </row>
  </sheetData>
  <autoFilter ref="A6:I112" xr:uid="{00000000-0009-0000-0000-000000000000}"/>
  <mergeCells count="3">
    <mergeCell ref="A2:I2"/>
    <mergeCell ref="A7:I7"/>
    <mergeCell ref="A103:I103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2024-03-06T06:29:06Z</dcterms:modified>
</cp:coreProperties>
</file>