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8 ИНФОРМАЦИЯ НА САЙТ\2023 год\Исполнение консолидированного бюджета\"/>
    </mc:Choice>
  </mc:AlternateContent>
  <xr:revisionPtr revIDLastSave="0" documentId="13_ncr:1_{63E7BA38-CFF9-4C43-9370-7D61F9419C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91029"/>
</workbook>
</file>

<file path=xl/calcChain.xml><?xml version="1.0" encoding="utf-8"?>
<calcChain xmlns="http://schemas.openxmlformats.org/spreadsheetml/2006/main">
  <c r="I41" i="1" l="1"/>
  <c r="H41" i="1"/>
  <c r="I37" i="1"/>
  <c r="H37" i="1"/>
  <c r="I36" i="1"/>
  <c r="I34" i="1"/>
  <c r="H34" i="1"/>
  <c r="F33" i="1"/>
  <c r="D33" i="1"/>
  <c r="B33" i="1"/>
  <c r="B32" i="1" s="1"/>
  <c r="B31" i="1" s="1"/>
  <c r="D32" i="1"/>
  <c r="D31" i="1" s="1"/>
  <c r="I30" i="1"/>
  <c r="H30" i="1"/>
  <c r="I29" i="1"/>
  <c r="H29" i="1"/>
  <c r="I28" i="1"/>
  <c r="H28" i="1"/>
  <c r="I27" i="1"/>
  <c r="H27" i="1"/>
  <c r="I26" i="1"/>
  <c r="F25" i="1"/>
  <c r="D25" i="1"/>
  <c r="B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D14" i="1"/>
  <c r="B14" i="1"/>
  <c r="I13" i="1"/>
  <c r="H13" i="1"/>
  <c r="F12" i="1"/>
  <c r="F11" i="1" s="1"/>
  <c r="D12" i="1"/>
  <c r="B12" i="1"/>
  <c r="B11" i="1" s="1"/>
  <c r="D11" i="1"/>
  <c r="I10" i="1"/>
  <c r="H10" i="1"/>
  <c r="F9" i="1"/>
  <c r="D9" i="1"/>
  <c r="D8" i="1" s="1"/>
  <c r="D42" i="1" s="1"/>
  <c r="B9" i="1"/>
  <c r="F113" i="1"/>
  <c r="D113" i="1"/>
  <c r="B113" i="1"/>
  <c r="I25" i="1" l="1"/>
  <c r="B8" i="1"/>
  <c r="F8" i="1"/>
  <c r="I8" i="1" s="1"/>
  <c r="H11" i="1"/>
  <c r="H12" i="1"/>
  <c r="H14" i="1"/>
  <c r="H33" i="1"/>
  <c r="H9" i="1"/>
  <c r="I11" i="1"/>
  <c r="I12" i="1"/>
  <c r="F32" i="1"/>
  <c r="E9" i="1"/>
  <c r="E19" i="1"/>
  <c r="E32" i="1"/>
  <c r="E40" i="1"/>
  <c r="E38" i="1"/>
  <c r="E35" i="1"/>
  <c r="E30" i="1"/>
  <c r="E28" i="1"/>
  <c r="E25" i="1"/>
  <c r="E23" i="1"/>
  <c r="E21" i="1"/>
  <c r="E18" i="1"/>
  <c r="E17" i="1"/>
  <c r="E16" i="1"/>
  <c r="E13" i="1"/>
  <c r="E12" i="1"/>
  <c r="E11" i="1"/>
  <c r="E41" i="1"/>
  <c r="E39" i="1"/>
  <c r="E37" i="1"/>
  <c r="E36" i="1"/>
  <c r="E34" i="1"/>
  <c r="E33" i="1"/>
  <c r="E29" i="1"/>
  <c r="E27" i="1"/>
  <c r="E26" i="1"/>
  <c r="E24" i="1"/>
  <c r="E22" i="1"/>
  <c r="E20" i="1"/>
  <c r="E15" i="1"/>
  <c r="E10" i="1"/>
  <c r="E14" i="1"/>
  <c r="E31" i="1"/>
  <c r="E8" i="1"/>
  <c r="I9" i="1"/>
  <c r="I14" i="1"/>
  <c r="I33" i="1"/>
  <c r="H49" i="1"/>
  <c r="I49" i="1"/>
  <c r="H44" i="1"/>
  <c r="I44" i="1"/>
  <c r="F43" i="1"/>
  <c r="D43" i="1"/>
  <c r="B43" i="1"/>
  <c r="F87" i="1"/>
  <c r="H8" i="1" l="1"/>
  <c r="B42" i="1"/>
  <c r="C40" i="1"/>
  <c r="C18" i="1"/>
  <c r="C30" i="1"/>
  <c r="C15" i="1"/>
  <c r="C34" i="1"/>
  <c r="C16" i="1"/>
  <c r="C23" i="1"/>
  <c r="C35" i="1"/>
  <c r="C22" i="1"/>
  <c r="C27" i="1"/>
  <c r="C37" i="1"/>
  <c r="C19" i="1"/>
  <c r="C9" i="1"/>
  <c r="C31" i="1"/>
  <c r="C13" i="1"/>
  <c r="C17" i="1"/>
  <c r="C21" i="1"/>
  <c r="C33" i="1"/>
  <c r="C38" i="1"/>
  <c r="C10" i="1"/>
  <c r="C20" i="1"/>
  <c r="C24" i="1"/>
  <c r="C26" i="1"/>
  <c r="C36" i="1"/>
  <c r="C39" i="1"/>
  <c r="E42" i="1"/>
  <c r="H32" i="1"/>
  <c r="F31" i="1"/>
  <c r="I32" i="1"/>
  <c r="B97" i="1"/>
  <c r="F61" i="1"/>
  <c r="F97" i="1"/>
  <c r="H45" i="1"/>
  <c r="H47" i="1"/>
  <c r="H50" i="1"/>
  <c r="H53" i="1"/>
  <c r="D97" i="1"/>
  <c r="I45" i="1"/>
  <c r="I46" i="1"/>
  <c r="I47" i="1"/>
  <c r="I48" i="1"/>
  <c r="I50" i="1"/>
  <c r="I51" i="1"/>
  <c r="I53" i="1"/>
  <c r="I55" i="1"/>
  <c r="I57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2" i="1"/>
  <c r="I84" i="1"/>
  <c r="I86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7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2" i="1"/>
  <c r="H84" i="1"/>
  <c r="H86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5" i="1"/>
  <c r="H48" i="1"/>
  <c r="H46" i="1"/>
  <c r="D87" i="1"/>
  <c r="F85" i="1"/>
  <c r="I85" i="1" s="1"/>
  <c r="D85" i="1"/>
  <c r="F83" i="1"/>
  <c r="D83" i="1"/>
  <c r="F79" i="1"/>
  <c r="D79" i="1"/>
  <c r="F74" i="1"/>
  <c r="D74" i="1"/>
  <c r="F72" i="1"/>
  <c r="I72" i="1" s="1"/>
  <c r="D72" i="1"/>
  <c r="F65" i="1"/>
  <c r="D65" i="1"/>
  <c r="D61" i="1"/>
  <c r="F56" i="1"/>
  <c r="D56" i="1"/>
  <c r="F54" i="1"/>
  <c r="F52" i="1"/>
  <c r="D54" i="1"/>
  <c r="D52" i="1"/>
  <c r="C41" i="1" l="1"/>
  <c r="C29" i="1"/>
  <c r="C12" i="1"/>
  <c r="C28" i="1"/>
  <c r="C14" i="1"/>
  <c r="C32" i="1"/>
  <c r="C11" i="1"/>
  <c r="C8" i="1"/>
  <c r="C25" i="1"/>
  <c r="C42" i="1"/>
  <c r="I52" i="1"/>
  <c r="H31" i="1"/>
  <c r="F42" i="1"/>
  <c r="I31" i="1"/>
  <c r="I79" i="1"/>
  <c r="I65" i="1"/>
  <c r="I54" i="1"/>
  <c r="I74" i="1"/>
  <c r="I61" i="1"/>
  <c r="I87" i="1"/>
  <c r="I83" i="1"/>
  <c r="I56" i="1"/>
  <c r="I97" i="1"/>
  <c r="I43" i="1"/>
  <c r="H97" i="1"/>
  <c r="B87" i="1"/>
  <c r="H87" i="1" s="1"/>
  <c r="B85" i="1"/>
  <c r="H85" i="1" s="1"/>
  <c r="B83" i="1"/>
  <c r="H83" i="1" s="1"/>
  <c r="B79" i="1"/>
  <c r="H79" i="1" s="1"/>
  <c r="B74" i="1"/>
  <c r="H74" i="1" s="1"/>
  <c r="B72" i="1"/>
  <c r="H72" i="1" s="1"/>
  <c r="B65" i="1"/>
  <c r="H65" i="1" s="1"/>
  <c r="B61" i="1"/>
  <c r="H61" i="1" s="1"/>
  <c r="B56" i="1"/>
  <c r="H56" i="1" s="1"/>
  <c r="B54" i="1"/>
  <c r="H54" i="1" s="1"/>
  <c r="B52" i="1"/>
  <c r="H52" i="1" s="1"/>
  <c r="H43" i="1"/>
  <c r="D89" i="1"/>
  <c r="D103" i="1" s="1"/>
  <c r="F89" i="1"/>
  <c r="F103" i="1" l="1"/>
  <c r="I42" i="1"/>
  <c r="G39" i="1"/>
  <c r="G36" i="1"/>
  <c r="G29" i="1"/>
  <c r="G26" i="1"/>
  <c r="G24" i="1"/>
  <c r="G20" i="1"/>
  <c r="G12" i="1"/>
  <c r="G10" i="1"/>
  <c r="G40" i="1"/>
  <c r="G35" i="1"/>
  <c r="G28" i="1"/>
  <c r="G21" i="1"/>
  <c r="G17" i="1"/>
  <c r="G13" i="1"/>
  <c r="G32" i="1"/>
  <c r="G14" i="1"/>
  <c r="G8" i="1"/>
  <c r="G41" i="1"/>
  <c r="G37" i="1"/>
  <c r="G34" i="1"/>
  <c r="G27" i="1"/>
  <c r="G25" i="1"/>
  <c r="G22" i="1"/>
  <c r="G15" i="1"/>
  <c r="G11" i="1"/>
  <c r="H42" i="1"/>
  <c r="G38" i="1"/>
  <c r="G30" i="1"/>
  <c r="G23" i="1"/>
  <c r="G18" i="1"/>
  <c r="G16" i="1"/>
  <c r="G33" i="1"/>
  <c r="G31" i="1"/>
  <c r="G42" i="1" s="1"/>
  <c r="G9" i="1"/>
  <c r="G19" i="1"/>
  <c r="G44" i="1"/>
  <c r="G49" i="1"/>
  <c r="E80" i="1"/>
  <c r="E49" i="1"/>
  <c r="E44" i="1"/>
  <c r="I89" i="1"/>
  <c r="G83" i="1"/>
  <c r="G80" i="1"/>
  <c r="G65" i="1"/>
  <c r="G46" i="1"/>
  <c r="G58" i="1"/>
  <c r="E43" i="1"/>
  <c r="E58" i="1"/>
  <c r="G81" i="1"/>
  <c r="G87" i="1"/>
  <c r="G77" i="1"/>
  <c r="G86" i="1"/>
  <c r="G76" i="1"/>
  <c r="G45" i="1"/>
  <c r="G61" i="1"/>
  <c r="G59" i="1"/>
  <c r="G88" i="1"/>
  <c r="G82" i="1"/>
  <c r="G69" i="1"/>
  <c r="G52" i="1"/>
  <c r="G85" i="1"/>
  <c r="G78" i="1"/>
  <c r="G67" i="1"/>
  <c r="G56" i="1"/>
  <c r="G84" i="1"/>
  <c r="G79" i="1"/>
  <c r="G71" i="1"/>
  <c r="G63" i="1"/>
  <c r="G54" i="1"/>
  <c r="G50" i="1"/>
  <c r="G47" i="1"/>
  <c r="E71" i="1"/>
  <c r="E82" i="1"/>
  <c r="E84" i="1"/>
  <c r="E68" i="1"/>
  <c r="E62" i="1"/>
  <c r="E56" i="1"/>
  <c r="E75" i="1"/>
  <c r="G75" i="1" s="1"/>
  <c r="E93" i="1"/>
  <c r="G93" i="1" s="1"/>
  <c r="E74" i="1"/>
  <c r="G74" i="1" s="1"/>
  <c r="E69" i="1"/>
  <c r="E65" i="1"/>
  <c r="E53" i="1"/>
  <c r="E86" i="1"/>
  <c r="E77" i="1"/>
  <c r="E73" i="1"/>
  <c r="G73" i="1" s="1"/>
  <c r="E70" i="1"/>
  <c r="E64" i="1"/>
  <c r="E55" i="1"/>
  <c r="E46" i="1"/>
  <c r="E100" i="1"/>
  <c r="G100" i="1" s="1"/>
  <c r="E79" i="1"/>
  <c r="E72" i="1"/>
  <c r="E67" i="1"/>
  <c r="E59" i="1"/>
  <c r="E50" i="1"/>
  <c r="E97" i="1"/>
  <c r="G97" i="1" s="1"/>
  <c r="E47" i="1"/>
  <c r="E99" i="1"/>
  <c r="G99" i="1" s="1"/>
  <c r="E96" i="1"/>
  <c r="G96" i="1" s="1"/>
  <c r="E92" i="1"/>
  <c r="G92" i="1" s="1"/>
  <c r="E66" i="1"/>
  <c r="E61" i="1"/>
  <c r="E57" i="1"/>
  <c r="E52" i="1"/>
  <c r="E48" i="1"/>
  <c r="E102" i="1"/>
  <c r="G102" i="1" s="1"/>
  <c r="E95" i="1"/>
  <c r="G95" i="1" s="1"/>
  <c r="E91" i="1"/>
  <c r="G91" i="1" s="1"/>
  <c r="E63" i="1"/>
  <c r="E60" i="1"/>
  <c r="E54" i="1"/>
  <c r="E51" i="1"/>
  <c r="E45" i="1"/>
  <c r="E101" i="1"/>
  <c r="G101" i="1" s="1"/>
  <c r="E98" i="1"/>
  <c r="G98" i="1" s="1"/>
  <c r="E94" i="1"/>
  <c r="G94" i="1" s="1"/>
  <c r="E90" i="1"/>
  <c r="G90" i="1" s="1"/>
  <c r="B89" i="1"/>
  <c r="B103" i="1" s="1"/>
  <c r="G43" i="1"/>
  <c r="E88" i="1"/>
  <c r="E87" i="1"/>
  <c r="E85" i="1"/>
  <c r="E83" i="1"/>
  <c r="E81" i="1"/>
  <c r="E78" i="1"/>
  <c r="E76" i="1"/>
  <c r="G72" i="1"/>
  <c r="G70" i="1"/>
  <c r="G68" i="1"/>
  <c r="G66" i="1"/>
  <c r="G64" i="1"/>
  <c r="G62" i="1"/>
  <c r="G60" i="1"/>
  <c r="G57" i="1"/>
  <c r="G55" i="1"/>
  <c r="G53" i="1"/>
  <c r="G51" i="1"/>
  <c r="G48" i="1"/>
  <c r="C80" i="1" l="1"/>
  <c r="C49" i="1"/>
  <c r="C44" i="1"/>
  <c r="C45" i="1"/>
  <c r="H89" i="1"/>
  <c r="C102" i="1"/>
  <c r="C58" i="1"/>
  <c r="C91" i="1"/>
  <c r="C57" i="1"/>
  <c r="C90" i="1"/>
  <c r="C92" i="1"/>
  <c r="C43" i="1"/>
  <c r="C59" i="1"/>
  <c r="C55" i="1"/>
  <c r="C74" i="1"/>
  <c r="C52" i="1"/>
  <c r="C65" i="1"/>
  <c r="C77" i="1"/>
  <c r="C78" i="1"/>
  <c r="C95" i="1"/>
  <c r="C62" i="1"/>
  <c r="C86" i="1"/>
  <c r="C100" i="1"/>
  <c r="C51" i="1"/>
  <c r="C69" i="1"/>
  <c r="C93" i="1"/>
  <c r="C47" i="1"/>
  <c r="C71" i="1"/>
  <c r="C94" i="1"/>
  <c r="C46" i="1"/>
  <c r="C61" i="1"/>
  <c r="C84" i="1"/>
  <c r="C56" i="1"/>
  <c r="C87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3" i="1"/>
  <c r="C66" i="1"/>
  <c r="C48" i="1"/>
  <c r="C97" i="1"/>
  <c r="C81" i="1"/>
  <c r="C85" i="1"/>
  <c r="C60" i="1"/>
  <c r="C82" i="1"/>
  <c r="C68" i="1"/>
  <c r="C50" i="1"/>
  <c r="C72" i="1"/>
  <c r="C96" i="1"/>
  <c r="C101" i="1"/>
  <c r="C89" i="1" l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<sst xmlns="http://schemas.openxmlformats.org/spreadsheetml/2006/main" count="120" uniqueCount="118">
  <si>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</si>
  <si>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</si>
  <si>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</si>
  <si>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</si>
  <si>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</si>
  <si>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</si>
  <si>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</si>
  <si>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</si>
  <si>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</si>
  <si>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</si>
  <si>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</si>
  <si>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</si>
  <si>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</si>
  <si>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</si>
  <si>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</si>
  <si>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</si>
  <si>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</si>
  <si>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</si>
  <si>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</si>
  <si>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</si>
  <si>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</si>
  <si>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</si>
  <si>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</si>
  <si>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</si>
  <si>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</si>
  <si>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</si>
  <si>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</si>
  <si>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</si>
  <si>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</si>
  <si>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</si>
  <si>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</si>
  <si>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</si>
  <si>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</si>
  <si>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</si>
  <si>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</si>
  <si>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</si>
  <si>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</si>
  <si>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</si>
  <si>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</si>
  <si>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</si>
  <si>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</si>
  <si>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</si>
  <si>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</si>
  <si>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</si>
  <si>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</si>
  <si>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</si>
  <si>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</si>
  <si>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</si>
  <si>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</si>
  <si>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</si>
  <si>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</si>
  <si>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</si>
  <si>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</si>
  <si>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</si>
  <si>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</si>
  <si>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</si>
  <si>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</si>
  <si>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</si>
  <si>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</si>
  <si>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</si>
  <si>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</si>
  <si>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</si>
  <si>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</si>
  <si>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</si>
  <si>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</si>
  <si>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</si>
  <si>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</si>
  <si>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</si>
  <si>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</si>
  <si>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</si>
  <si>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</si>
  <si>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</si>
  <si>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</si>
  <si>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</si>
  <si>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</si>
  <si>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</si>
  <si>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</si>
  <si>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</si>
  <si>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</si>
  <si>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</si>
  <si>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</si>
  <si>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</si>
  <si>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</si>
  <si>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</si>
  <si>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</si>
  <si>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</si>
  <si>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</si>
  <si>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</si>
  <si>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</si>
  <si>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</si>
  <si>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</si>
  <si>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</si>
  <si>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</si>
  <si>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</si>
  <si>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</si>
  <si>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</si>
  <si>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</si>
  <si>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</si>
  <si>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</si>
  <si>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</si>
  <si>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</si>
  <si>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</si>
  <si>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</si>
  <si>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Физическая кукльтура</t>
  </si>
  <si>
    <t>Факт на 01.05 .2022 (отчетный) год</t>
  </si>
  <si>
    <t>План на 2023 год по состоянию на 01.05.2023 (текущий) год</t>
  </si>
  <si>
    <t>Факт на 01.05.2023 (текущий) год</t>
  </si>
  <si>
    <t>Информация об исполнении консолидированного бюджета Пряжинского национального муниципального района за январь-апрель 2023 года</t>
  </si>
  <si>
    <t>Функционирование высшего должностного лица субъекта Российской Федерации и муниципального образования</t>
  </si>
  <si>
    <t>Обеспечение проведения выборов и референдумов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</si>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</sst>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tabSelected="1" workbookViewId="0">
      <selection activeCell="D4" sqref="D4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3.75" customHeight="1" x14ac:dyDescent="0.25">
      <c r="A2" s="26" t="s">
        <v>107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104</v>
      </c>
      <c r="C5" s="11" t="s">
        <v>2</v>
      </c>
      <c r="D5" s="2" t="s">
        <v>105</v>
      </c>
      <c r="E5" s="2" t="s">
        <v>2</v>
      </c>
      <c r="F5" s="2" t="s">
        <v>106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0" t="s">
        <v>7</v>
      </c>
      <c r="B7" s="21"/>
      <c r="C7" s="21"/>
      <c r="D7" s="21"/>
      <c r="E7" s="21"/>
      <c r="F7" s="21"/>
      <c r="G7" s="21"/>
      <c r="H7" s="21"/>
      <c r="I7" s="22"/>
    </row>
    <row r="8" spans="1:9" ht="26.25" customHeight="1" x14ac:dyDescent="0.25">
      <c r="A8" s="3" t="s">
        <v>8</v>
      </c>
      <c r="B8" s="15">
        <f t="shared" ref="B8" si="0">B9+B11+B14+B19+B22+B23+B24+B25+B27+B28+B29+B30</f>
        <v>55388</v>
      </c>
      <c r="C8" s="15">
        <f>B8/B42*100</f>
        <v>31.188517436131335</v>
      </c>
      <c r="D8" s="15">
        <f>D9+D11+D14+D19+D22+D23+D24+D25+D27+D28+D29+D30</f>
        <v>207753</v>
      </c>
      <c r="E8" s="15">
        <f>D8/D42*100</f>
        <v>30.517400175389891</v>
      </c>
      <c r="F8" s="15">
        <f t="shared" ref="F8" si="1">F9+F11+F14+F19+F22+F23+F24+F25+F27+F28+F29+F30</f>
        <v>55768</v>
      </c>
      <c r="G8" s="10">
        <f>F8/F42*100</f>
        <v>29.906742531090291</v>
      </c>
      <c r="H8" s="10">
        <f>F8/B8*100-100</f>
        <v>0.68606918466093703</v>
      </c>
      <c r="I8" s="10">
        <f>F8/D8*100</f>
        <v>26.843415016870999</v>
      </c>
    </row>
    <row r="9" spans="1:9" ht="26.25" customHeight="1" x14ac:dyDescent="0.25">
      <c r="A9" s="3" t="s">
        <v>9</v>
      </c>
      <c r="B9" s="15">
        <f>B10</f>
        <v>32110</v>
      </c>
      <c r="C9" s="15">
        <f>B9/B42*100</f>
        <v>18.080871215320595</v>
      </c>
      <c r="D9" s="15">
        <f>D10</f>
        <v>127982</v>
      </c>
      <c r="E9" s="15">
        <f>D9/D42*100</f>
        <v>18.799622191962325</v>
      </c>
      <c r="F9" s="15">
        <f>F10</f>
        <v>30781</v>
      </c>
      <c r="G9" s="10">
        <f>F9/F42*100</f>
        <v>16.506947386484907</v>
      </c>
      <c r="H9" s="10">
        <f t="shared" ref="H9:H42" si="2">F9/B9*100-100</f>
        <v>-4.1388975397072585</v>
      </c>
      <c r="I9" s="10">
        <f t="shared" ref="I9:I42" si="3">F9/D9*100</f>
        <v>24.051038427278836</v>
      </c>
    </row>
    <row r="10" spans="1:9" ht="29.25" customHeight="1" x14ac:dyDescent="0.25">
      <c r="A10" s="3" t="s">
        <v>10</v>
      </c>
      <c r="B10" s="15">
        <v>32110</v>
      </c>
      <c r="C10" s="15">
        <f>B10/B42*100</f>
        <v>18.080871215320595</v>
      </c>
      <c r="D10" s="15">
        <v>127982</v>
      </c>
      <c r="E10" s="15">
        <f>D10/D42*100</f>
        <v>18.799622191962325</v>
      </c>
      <c r="F10" s="15">
        <v>30781</v>
      </c>
      <c r="G10" s="10">
        <f>F10/F42*100</f>
        <v>16.506947386484907</v>
      </c>
      <c r="H10" s="10">
        <f t="shared" si="2"/>
        <v>-4.1388975397072585</v>
      </c>
      <c r="I10" s="10">
        <f t="shared" si="3"/>
        <v>24.051038427278836</v>
      </c>
    </row>
    <row r="11" spans="1:9" ht="50.25" customHeight="1" x14ac:dyDescent="0.25">
      <c r="A11" s="3" t="s">
        <v>11</v>
      </c>
      <c r="B11" s="15">
        <f>B12</f>
        <v>7918</v>
      </c>
      <c r="C11" s="15">
        <f>B11/B42*100</f>
        <v>4.458559273837075</v>
      </c>
      <c r="D11" s="15">
        <f>D12</f>
        <v>24573</v>
      </c>
      <c r="E11" s="15">
        <f>D11/D42*100</f>
        <v>3.6095944439303205</v>
      </c>
      <c r="F11" s="15">
        <f>F12</f>
        <v>8859</v>
      </c>
      <c r="G11" s="10">
        <f>F11/F42*100</f>
        <v>4.7508218347964588</v>
      </c>
      <c r="H11" s="10">
        <f t="shared" si="2"/>
        <v>11.884314220762818</v>
      </c>
      <c r="I11" s="10">
        <f t="shared" si="3"/>
        <v>36.05176413136369</v>
      </c>
    </row>
    <row r="12" spans="1:9" ht="27" customHeight="1" x14ac:dyDescent="0.25">
      <c r="A12" s="3" t="s">
        <v>12</v>
      </c>
      <c r="B12" s="15">
        <f>B13</f>
        <v>7918</v>
      </c>
      <c r="C12" s="15">
        <f>B12/B42*100</f>
        <v>4.458559273837075</v>
      </c>
      <c r="D12" s="15">
        <f>D13</f>
        <v>24573</v>
      </c>
      <c r="E12" s="15">
        <f>D12/D42*100</f>
        <v>3.6095944439303205</v>
      </c>
      <c r="F12" s="15">
        <f>F13</f>
        <v>8859</v>
      </c>
      <c r="G12" s="10">
        <f>F12/F42*100</f>
        <v>4.7508218347964588</v>
      </c>
      <c r="H12" s="10">
        <f t="shared" si="2"/>
        <v>11.884314220762818</v>
      </c>
      <c r="I12" s="10">
        <f t="shared" si="3"/>
        <v>36.05176413136369</v>
      </c>
    </row>
    <row r="13" spans="1:9" ht="26.25" customHeight="1" x14ac:dyDescent="0.25">
      <c r="A13" s="3" t="s">
        <v>13</v>
      </c>
      <c r="B13" s="15">
        <v>7918</v>
      </c>
      <c r="C13" s="15">
        <f>B13/B42*100</f>
        <v>4.458559273837075</v>
      </c>
      <c r="D13" s="15">
        <v>24573</v>
      </c>
      <c r="E13" s="15">
        <f>D13/D42*100</f>
        <v>3.6095944439303205</v>
      </c>
      <c r="F13" s="15">
        <v>8859</v>
      </c>
      <c r="G13" s="10">
        <f>F13/F42*100</f>
        <v>4.7508218347964588</v>
      </c>
      <c r="H13" s="10">
        <f t="shared" si="2"/>
        <v>11.884314220762818</v>
      </c>
      <c r="I13" s="10">
        <f t="shared" si="3"/>
        <v>36.05176413136369</v>
      </c>
    </row>
    <row r="14" spans="1:9" ht="26.25" customHeight="1" x14ac:dyDescent="0.25">
      <c r="A14" s="3" t="s">
        <v>14</v>
      </c>
      <c r="B14" s="15">
        <f>B15+B16+B17+B18</f>
        <v>1638</v>
      </c>
      <c r="C14" s="15">
        <f>B14/B42*100</f>
        <v>0.92234403770461337</v>
      </c>
      <c r="D14" s="15">
        <f>D15+D16+D17+D18</f>
        <v>4233</v>
      </c>
      <c r="E14" s="15">
        <f>D14/D42*100</f>
        <v>0.62179682094807487</v>
      </c>
      <c r="F14" s="15">
        <f>F15+F16+F17+F18</f>
        <v>1620</v>
      </c>
      <c r="G14" s="10">
        <f>F14/F42*100</f>
        <v>0.86875847977991438</v>
      </c>
      <c r="H14" s="10">
        <f t="shared" si="2"/>
        <v>-1.098901098901095</v>
      </c>
      <c r="I14" s="10">
        <f t="shared" si="3"/>
        <v>38.27072997873848</v>
      </c>
    </row>
    <row r="15" spans="1:9" ht="45" customHeight="1" x14ac:dyDescent="0.25">
      <c r="A15" s="3" t="s">
        <v>15</v>
      </c>
      <c r="B15" s="15">
        <v>644</v>
      </c>
      <c r="C15" s="15">
        <f>B15/B42*100</f>
        <v>0.3626309891830104</v>
      </c>
      <c r="D15" s="15">
        <v>1900</v>
      </c>
      <c r="E15" s="15">
        <f>D15/D42*100</f>
        <v>0.27909613980660103</v>
      </c>
      <c r="F15" s="15">
        <v>722</v>
      </c>
      <c r="G15" s="10">
        <f>F15/F42*100</f>
        <v>0.38718742123524585</v>
      </c>
      <c r="H15" s="10">
        <f t="shared" si="2"/>
        <v>12.111801242236027</v>
      </c>
      <c r="I15" s="10">
        <f t="shared" si="3"/>
        <v>38</v>
      </c>
    </row>
    <row r="16" spans="1:9" ht="45" customHeight="1" x14ac:dyDescent="0.25">
      <c r="A16" s="3" t="s">
        <v>110</v>
      </c>
      <c r="B16" s="15">
        <v>-44</v>
      </c>
      <c r="C16" s="15">
        <f>B16/B42*100</f>
        <v>-2.477603031685164E-2</v>
      </c>
      <c r="D16" s="15">
        <v>0</v>
      </c>
      <c r="E16" s="15">
        <f>D16/D42*100</f>
        <v>0</v>
      </c>
      <c r="F16" s="15">
        <v>-60</v>
      </c>
      <c r="G16" s="10">
        <f>F16/F42*100</f>
        <v>-3.2176239991848682E-2</v>
      </c>
      <c r="H16" s="10">
        <f t="shared" si="2"/>
        <v>36.363636363636346</v>
      </c>
      <c r="I16" s="10"/>
    </row>
    <row r="17" spans="1:9" ht="39" customHeight="1" x14ac:dyDescent="0.25">
      <c r="A17" s="3" t="s">
        <v>111</v>
      </c>
      <c r="B17" s="15">
        <v>657</v>
      </c>
      <c r="C17" s="15">
        <f>B17/B42*100</f>
        <v>0.36995117995844384</v>
      </c>
      <c r="D17" s="15">
        <v>1233</v>
      </c>
      <c r="E17" s="15">
        <f>D17/D42*100</f>
        <v>0.18111870546396797</v>
      </c>
      <c r="F17" s="15">
        <v>383</v>
      </c>
      <c r="G17" s="10">
        <f>F17/F42*100</f>
        <v>0.20539166528130079</v>
      </c>
      <c r="H17" s="10"/>
      <c r="I17" s="10">
        <f t="shared" si="3"/>
        <v>31.062449310624494</v>
      </c>
    </row>
    <row r="18" spans="1:9" ht="38.25" x14ac:dyDescent="0.25">
      <c r="A18" s="3" t="s">
        <v>112</v>
      </c>
      <c r="B18" s="15">
        <v>381</v>
      </c>
      <c r="C18" s="15">
        <f>B18/B42*100</f>
        <v>0.21453789888001082</v>
      </c>
      <c r="D18" s="15">
        <v>1100</v>
      </c>
      <c r="E18" s="15">
        <f>D18/D42*100</f>
        <v>0.16158197567750587</v>
      </c>
      <c r="F18" s="15">
        <v>575</v>
      </c>
      <c r="G18" s="10">
        <f>F18/F42*100</f>
        <v>0.30835563325521659</v>
      </c>
      <c r="H18" s="10">
        <f t="shared" si="2"/>
        <v>50.918635170603665</v>
      </c>
      <c r="I18" s="10">
        <f t="shared" si="3"/>
        <v>52.272727272727273</v>
      </c>
    </row>
    <row r="19" spans="1:9" ht="15" customHeight="1" x14ac:dyDescent="0.25">
      <c r="A19" s="3" t="s">
        <v>16</v>
      </c>
      <c r="B19" s="15">
        <f>B20+B21</f>
        <v>2602</v>
      </c>
      <c r="C19" s="15">
        <f>B19/B42*100</f>
        <v>1.4651643382829085</v>
      </c>
      <c r="D19" s="15">
        <f>D20+D21</f>
        <v>14627</v>
      </c>
      <c r="E19" s="15">
        <f>D19/D42*100</f>
        <v>2.1485995983953439</v>
      </c>
      <c r="F19" s="15">
        <f>F20+F21</f>
        <v>2290</v>
      </c>
      <c r="G19" s="10">
        <f>F19/F42*100</f>
        <v>1.2280598263555582</v>
      </c>
      <c r="H19" s="10"/>
      <c r="I19" s="10"/>
    </row>
    <row r="20" spans="1:9" ht="26.25" customHeight="1" x14ac:dyDescent="0.25">
      <c r="A20" s="3" t="s">
        <v>113</v>
      </c>
      <c r="B20" s="15">
        <v>165</v>
      </c>
      <c r="C20" s="15">
        <f>B20/B42*100</f>
        <v>9.2910113688193657E-2</v>
      </c>
      <c r="D20" s="15">
        <v>2043</v>
      </c>
      <c r="E20" s="15">
        <f>D20/D42*100</f>
        <v>0.30010179664467684</v>
      </c>
      <c r="F20" s="15">
        <v>65</v>
      </c>
      <c r="G20" s="10">
        <f>F20/F42*100</f>
        <v>3.4857593324502743E-2</v>
      </c>
      <c r="H20" s="10"/>
      <c r="I20" s="10"/>
    </row>
    <row r="21" spans="1:9" ht="15" customHeight="1" x14ac:dyDescent="0.25">
      <c r="A21" s="3" t="s">
        <v>114</v>
      </c>
      <c r="B21" s="15">
        <v>2437</v>
      </c>
      <c r="C21" s="15">
        <f>B21/B42*100</f>
        <v>1.3722542245947149</v>
      </c>
      <c r="D21" s="15">
        <v>12584</v>
      </c>
      <c r="E21" s="15">
        <f>D21/D42*100</f>
        <v>1.8484978017506672</v>
      </c>
      <c r="F21" s="15">
        <v>2225</v>
      </c>
      <c r="G21" s="10">
        <f>F21/F42*100</f>
        <v>1.1932022330310554</v>
      </c>
      <c r="H21" s="10"/>
      <c r="I21" s="10"/>
    </row>
    <row r="22" spans="1:9" ht="43.5" customHeight="1" x14ac:dyDescent="0.25">
      <c r="A22" s="3" t="s">
        <v>17</v>
      </c>
      <c r="B22" s="15">
        <v>654</v>
      </c>
      <c r="C22" s="15">
        <f>B22/B42*100</f>
        <v>0.36826190516411306</v>
      </c>
      <c r="D22" s="15">
        <v>2318</v>
      </c>
      <c r="E22" s="15">
        <f>D22/D42*100</f>
        <v>0.34049729056405331</v>
      </c>
      <c r="F22" s="15">
        <v>759</v>
      </c>
      <c r="G22" s="10">
        <f>F22/F42*100</f>
        <v>0.40702943589688584</v>
      </c>
      <c r="H22" s="10">
        <f t="shared" si="2"/>
        <v>16.055045871559642</v>
      </c>
      <c r="I22" s="10">
        <f t="shared" si="3"/>
        <v>32.74374460742019</v>
      </c>
    </row>
    <row r="23" spans="1:9" ht="88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100.5" customHeight="1" x14ac:dyDescent="0.25">
      <c r="A24" s="3" t="s">
        <v>19</v>
      </c>
      <c r="B24" s="15">
        <v>2247</v>
      </c>
      <c r="C24" s="15">
        <f>B24/B42*100</f>
        <v>1.2652668209537645</v>
      </c>
      <c r="D24" s="15">
        <v>9483</v>
      </c>
      <c r="E24" s="15">
        <f>D24/D42*100</f>
        <v>1.3929835230452621</v>
      </c>
      <c r="F24" s="15">
        <v>4127</v>
      </c>
      <c r="G24" s="10">
        <f>F24/F42*100</f>
        <v>2.2131890407726584</v>
      </c>
      <c r="H24" s="10">
        <f t="shared" si="2"/>
        <v>83.667111704494886</v>
      </c>
      <c r="I24" s="10">
        <f t="shared" si="3"/>
        <v>43.519983127702204</v>
      </c>
    </row>
    <row r="25" spans="1:9" ht="51.75" customHeight="1" x14ac:dyDescent="0.25">
      <c r="A25" s="3" t="s">
        <v>20</v>
      </c>
      <c r="B25" s="15">
        <f>B26</f>
        <v>179</v>
      </c>
      <c r="C25" s="15">
        <f>B25/B42*100</f>
        <v>0.10079339606173736</v>
      </c>
      <c r="D25" s="15">
        <f>D26</f>
        <v>231</v>
      </c>
      <c r="E25" s="15">
        <f>D25/D42*100</f>
        <v>3.3932214892276234E-2</v>
      </c>
      <c r="F25" s="15">
        <f>F26</f>
        <v>106</v>
      </c>
      <c r="G25" s="10">
        <f>F25/F42*100</f>
        <v>5.6844690652266008E-2</v>
      </c>
      <c r="H25" s="10"/>
      <c r="I25" s="10">
        <f t="shared" si="3"/>
        <v>45.887445887445885</v>
      </c>
    </row>
    <row r="26" spans="1:9" ht="53.25" customHeight="1" x14ac:dyDescent="0.25">
      <c r="A26" s="3" t="s">
        <v>21</v>
      </c>
      <c r="B26" s="15">
        <v>179</v>
      </c>
      <c r="C26" s="15">
        <f>B26/B42*100</f>
        <v>0.10079339606173736</v>
      </c>
      <c r="D26" s="15">
        <v>231</v>
      </c>
      <c r="E26" s="15">
        <f>D26/D42*100</f>
        <v>3.3932214892276234E-2</v>
      </c>
      <c r="F26" s="15">
        <v>106</v>
      </c>
      <c r="G26" s="10">
        <f>F26/F42*100</f>
        <v>5.6844690652266008E-2</v>
      </c>
      <c r="H26" s="10"/>
      <c r="I26" s="10">
        <f t="shared" si="3"/>
        <v>45.887445887445885</v>
      </c>
    </row>
    <row r="27" spans="1:9" ht="64.5" customHeight="1" x14ac:dyDescent="0.25">
      <c r="A27" s="3" t="s">
        <v>22</v>
      </c>
      <c r="B27" s="15">
        <v>4866</v>
      </c>
      <c r="C27" s="15">
        <f>B27/B42*100</f>
        <v>2.7400037164045474</v>
      </c>
      <c r="D27" s="15">
        <v>14215</v>
      </c>
      <c r="E27" s="15">
        <f>D27/D42*100</f>
        <v>2.0880798038688599</v>
      </c>
      <c r="F27" s="15">
        <v>4800</v>
      </c>
      <c r="G27" s="10">
        <f>F27/F42*100</f>
        <v>2.574099199347895</v>
      </c>
      <c r="H27" s="10">
        <f t="shared" si="2"/>
        <v>-1.3563501849568382</v>
      </c>
      <c r="I27" s="10">
        <f t="shared" si="3"/>
        <v>33.767147379528666</v>
      </c>
    </row>
    <row r="28" spans="1:9" ht="64.5" customHeight="1" x14ac:dyDescent="0.25">
      <c r="A28" s="3" t="s">
        <v>23</v>
      </c>
      <c r="B28" s="15">
        <v>2419</v>
      </c>
      <c r="C28" s="15">
        <f>B28/B42*100</f>
        <v>1.36211857582873</v>
      </c>
      <c r="D28" s="15">
        <v>8985</v>
      </c>
      <c r="E28" s="15">
        <f>D28/D42*100</f>
        <v>1.3198309558749004</v>
      </c>
      <c r="F28" s="15">
        <v>1812</v>
      </c>
      <c r="G28" s="10">
        <f>F28/F42*100</f>
        <v>0.97172244775383021</v>
      </c>
      <c r="H28" s="10">
        <f t="shared" si="2"/>
        <v>-25.093013642000827</v>
      </c>
      <c r="I28" s="10">
        <f t="shared" si="3"/>
        <v>20.166944908180302</v>
      </c>
    </row>
    <row r="29" spans="1:9" ht="26.25" customHeight="1" x14ac:dyDescent="0.25">
      <c r="A29" s="3" t="s">
        <v>24</v>
      </c>
      <c r="B29" s="15">
        <v>729</v>
      </c>
      <c r="C29" s="15">
        <f>B29/B42*100</f>
        <v>0.41049377502238288</v>
      </c>
      <c r="D29" s="15">
        <v>986</v>
      </c>
      <c r="E29" s="15">
        <f>D29/D42*100</f>
        <v>0.14483620728910981</v>
      </c>
      <c r="F29" s="15">
        <v>184</v>
      </c>
      <c r="G29" s="10">
        <f>F29/F42*100</f>
        <v>9.8673802641669306E-2</v>
      </c>
      <c r="H29" s="10">
        <f t="shared" si="2"/>
        <v>-74.759945130315501</v>
      </c>
      <c r="I29" s="10">
        <f t="shared" si="3"/>
        <v>18.661257606490871</v>
      </c>
    </row>
    <row r="30" spans="1:9" ht="39" customHeight="1" x14ac:dyDescent="0.25">
      <c r="A30" s="3" t="s">
        <v>25</v>
      </c>
      <c r="B30" s="15">
        <v>26</v>
      </c>
      <c r="C30" s="15">
        <f>B30/B42*100</f>
        <v>1.4640381550866879E-2</v>
      </c>
      <c r="D30" s="15">
        <v>120</v>
      </c>
      <c r="E30" s="15">
        <f>D30/D42*100</f>
        <v>1.762712461936428E-2</v>
      </c>
      <c r="F30" s="15">
        <v>430</v>
      </c>
      <c r="G30" s="10">
        <f>F30/F42*100</f>
        <v>0.23059638660824891</v>
      </c>
      <c r="H30" s="10">
        <f t="shared" si="2"/>
        <v>1553.846153846154</v>
      </c>
      <c r="I30" s="10">
        <f t="shared" si="3"/>
        <v>358.33333333333337</v>
      </c>
    </row>
    <row r="31" spans="1:9" ht="26.25" customHeight="1" x14ac:dyDescent="0.25">
      <c r="A31" s="3" t="s">
        <v>26</v>
      </c>
      <c r="B31" s="15">
        <f>B32+B39+B40+B41</f>
        <v>122203</v>
      </c>
      <c r="C31" s="15">
        <f>B31/B42*100</f>
        <v>68.811482563868665</v>
      </c>
      <c r="D31" s="15">
        <f>D32+D39+D40+D41</f>
        <v>473016</v>
      </c>
      <c r="E31" s="15">
        <f>D31/D42*100</f>
        <v>69.482599824610119</v>
      </c>
      <c r="F31" s="15">
        <f t="shared" ref="F31" si="4">F32+F39+F40+F41</f>
        <v>130705</v>
      </c>
      <c r="G31" s="10">
        <f>F31/F42*100</f>
        <v>70.093257468909712</v>
      </c>
      <c r="H31" s="10">
        <f t="shared" si="2"/>
        <v>6.9572760079539648</v>
      </c>
      <c r="I31" s="10">
        <f t="shared" si="3"/>
        <v>27.632257682615386</v>
      </c>
    </row>
    <row r="32" spans="1:9" ht="15" customHeight="1" x14ac:dyDescent="0.25">
      <c r="A32" s="3" t="s">
        <v>27</v>
      </c>
      <c r="B32" s="15">
        <f>B33+B36+B37+B38</f>
        <v>122204</v>
      </c>
      <c r="C32" s="15">
        <f>B32/B42*100</f>
        <v>68.812045655466775</v>
      </c>
      <c r="D32" s="15">
        <f>D33+D36+D37+D38</f>
        <v>473014</v>
      </c>
      <c r="E32" s="15">
        <f>D32/D42*100</f>
        <v>69.482306039199798</v>
      </c>
      <c r="F32" s="15">
        <f t="shared" ref="F32" si="5">F33+F36+F37+F38</f>
        <v>130703</v>
      </c>
      <c r="G32" s="10">
        <f>F32/F42*100</f>
        <v>70.092184927576653</v>
      </c>
      <c r="H32" s="10">
        <f t="shared" si="2"/>
        <v>6.954764164839105</v>
      </c>
      <c r="I32" s="10">
        <f t="shared" si="3"/>
        <v>27.631951696989944</v>
      </c>
    </row>
    <row r="33" spans="1:9" ht="51.75" customHeight="1" x14ac:dyDescent="0.25">
      <c r="A33" s="3" t="s">
        <v>28</v>
      </c>
      <c r="B33" s="15">
        <f>B34+B35</f>
        <v>29285</v>
      </c>
      <c r="C33" s="15">
        <f>B33/B42*100</f>
        <v>16.490137450659098</v>
      </c>
      <c r="D33" s="15">
        <f>D34+D35</f>
        <v>69229</v>
      </c>
      <c r="E33" s="15">
        <f>D33/D42*100</f>
        <v>10.169235085616412</v>
      </c>
      <c r="F33" s="15">
        <f>F34+F35</f>
        <v>31505</v>
      </c>
      <c r="G33" s="10">
        <f>F33/F42*100</f>
        <v>16.895207349053216</v>
      </c>
      <c r="H33" s="10">
        <f t="shared" si="2"/>
        <v>7.58067269933413</v>
      </c>
      <c r="I33" s="10">
        <f t="shared" si="3"/>
        <v>45.508385214288808</v>
      </c>
    </row>
    <row r="34" spans="1:9" ht="39" customHeight="1" x14ac:dyDescent="0.25">
      <c r="A34" s="3" t="s">
        <v>29</v>
      </c>
      <c r="B34" s="15">
        <v>29285</v>
      </c>
      <c r="C34" s="15">
        <f>B34/B42*100</f>
        <v>16.490137450659098</v>
      </c>
      <c r="D34" s="15">
        <v>69229</v>
      </c>
      <c r="E34" s="15">
        <f>D34/D42*100</f>
        <v>10.169235085616412</v>
      </c>
      <c r="F34" s="15">
        <v>31505</v>
      </c>
      <c r="G34" s="10">
        <f>F34/F42*100</f>
        <v>16.895207349053216</v>
      </c>
      <c r="H34" s="10">
        <f t="shared" si="2"/>
        <v>7.58067269933413</v>
      </c>
      <c r="I34" s="10">
        <f t="shared" si="3"/>
        <v>45.508385214288808</v>
      </c>
    </row>
    <row r="35" spans="1:9" ht="26.25" customHeight="1" x14ac:dyDescent="0.25">
      <c r="A35" s="19" t="s">
        <v>115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18" t="s">
        <v>116</v>
      </c>
      <c r="B36" s="15">
        <v>26150</v>
      </c>
      <c r="C36" s="15">
        <f>B36/B42*100</f>
        <v>14.724845290583419</v>
      </c>
      <c r="D36" s="15">
        <v>131365</v>
      </c>
      <c r="E36" s="15">
        <f>D36/D42*100</f>
        <v>19.296560213523236</v>
      </c>
      <c r="F36" s="15">
        <v>24897</v>
      </c>
      <c r="G36" s="10">
        <f>F36/F42*100</f>
        <v>13.351530784617612</v>
      </c>
      <c r="H36" s="10"/>
      <c r="I36" s="10">
        <f t="shared" si="3"/>
        <v>18.952536824877249</v>
      </c>
    </row>
    <row r="37" spans="1:9" ht="26.25" customHeight="1" x14ac:dyDescent="0.25">
      <c r="A37" s="18" t="s">
        <v>117</v>
      </c>
      <c r="B37" s="15">
        <v>62920</v>
      </c>
      <c r="C37" s="15">
        <f>B37/B42*100</f>
        <v>35.429723353097849</v>
      </c>
      <c r="D37" s="15">
        <v>272420</v>
      </c>
      <c r="E37" s="15">
        <f>D37/D42*100</f>
        <v>40.016510740060141</v>
      </c>
      <c r="F37" s="15">
        <v>70551</v>
      </c>
      <c r="G37" s="10">
        <f>F37/F42*100</f>
        <v>37.834431794415281</v>
      </c>
      <c r="H37" s="10">
        <f t="shared" si="2"/>
        <v>12.128099173553707</v>
      </c>
      <c r="I37" s="10">
        <f t="shared" si="3"/>
        <v>25.897878276191179</v>
      </c>
    </row>
    <row r="38" spans="1:9" ht="26.25" customHeight="1" x14ac:dyDescent="0.25">
      <c r="A38" s="3" t="s">
        <v>30</v>
      </c>
      <c r="B38" s="15">
        <v>3849</v>
      </c>
      <c r="C38" s="15">
        <f>B38/B42*100</f>
        <v>2.1673395611264086</v>
      </c>
      <c r="D38" s="15">
        <v>0</v>
      </c>
      <c r="E38" s="15">
        <f>D38/D42*100</f>
        <v>0</v>
      </c>
      <c r="F38" s="15">
        <v>3750</v>
      </c>
      <c r="G38" s="10">
        <f>F38/F42*100</f>
        <v>2.0110149994905431</v>
      </c>
      <c r="H38" s="10"/>
      <c r="I38" s="10"/>
    </row>
    <row r="39" spans="1:9" ht="32.25" customHeight="1" x14ac:dyDescent="0.25">
      <c r="A39" s="3" t="s">
        <v>31</v>
      </c>
      <c r="B39" s="15">
        <v>30</v>
      </c>
      <c r="C39" s="15">
        <f>B39/B42*100</f>
        <v>1.6892747943307938E-2</v>
      </c>
      <c r="D39" s="15">
        <v>31</v>
      </c>
      <c r="E39" s="15">
        <f>D39/D42*100</f>
        <v>4.5536738600024385E-3</v>
      </c>
      <c r="F39" s="15">
        <v>31</v>
      </c>
      <c r="G39" s="10">
        <f>F39/F42*100</f>
        <v>1.6624390662455156E-2</v>
      </c>
      <c r="H39" s="10"/>
      <c r="I39" s="10"/>
    </row>
    <row r="40" spans="1:9" ht="69.75" customHeight="1" x14ac:dyDescent="0.25">
      <c r="A40" s="3" t="s">
        <v>32</v>
      </c>
      <c r="B40" s="15">
        <v>70</v>
      </c>
      <c r="C40" s="15">
        <f>B40/B42*100</f>
        <v>3.941641186771852E-2</v>
      </c>
      <c r="D40" s="15">
        <v>3</v>
      </c>
      <c r="E40" s="15">
        <f>D40/D42*100</f>
        <v>4.4067811548410699E-4</v>
      </c>
      <c r="F40" s="15">
        <v>3</v>
      </c>
      <c r="G40" s="10">
        <f>F40/F42*100</f>
        <v>1.6088119995924344E-3</v>
      </c>
      <c r="H40" s="10"/>
      <c r="I40" s="10"/>
    </row>
    <row r="41" spans="1:9" ht="52.5" customHeight="1" x14ac:dyDescent="0.25">
      <c r="A41" s="3" t="s">
        <v>33</v>
      </c>
      <c r="B41" s="15">
        <v>-101</v>
      </c>
      <c r="C41" s="15">
        <f>B41/B42*100</f>
        <v>-5.6872251409136723E-2</v>
      </c>
      <c r="D41" s="15">
        <v>-32</v>
      </c>
      <c r="E41" s="15">
        <f>D41/D42*100</f>
        <v>-4.700566565163807E-3</v>
      </c>
      <c r="F41" s="15">
        <v>-32</v>
      </c>
      <c r="G41" s="10">
        <f>F41/F42*100</f>
        <v>-1.7160661328985968E-2</v>
      </c>
      <c r="H41" s="10">
        <f t="shared" si="2"/>
        <v>-68.316831683168317</v>
      </c>
      <c r="I41" s="10">
        <f t="shared" si="3"/>
        <v>100</v>
      </c>
    </row>
    <row r="42" spans="1:9" ht="30" customHeight="1" x14ac:dyDescent="0.25">
      <c r="A42" s="12" t="s">
        <v>34</v>
      </c>
      <c r="B42" s="16">
        <f>B8+B31</f>
        <v>177591</v>
      </c>
      <c r="C42" s="16">
        <f t="shared" ref="C42:F42" si="6">C8+C31</f>
        <v>100</v>
      </c>
      <c r="D42" s="16">
        <f t="shared" si="6"/>
        <v>680769</v>
      </c>
      <c r="E42" s="16">
        <f t="shared" si="6"/>
        <v>100.00000000000001</v>
      </c>
      <c r="F42" s="16">
        <f t="shared" si="6"/>
        <v>186473</v>
      </c>
      <c r="G42" s="10">
        <f>G31+G8</f>
        <v>100</v>
      </c>
      <c r="H42" s="10">
        <f t="shared" si="2"/>
        <v>5.0013795744153811</v>
      </c>
      <c r="I42" s="10">
        <f t="shared" si="3"/>
        <v>27.391523409555958</v>
      </c>
    </row>
    <row r="43" spans="1:9" ht="26.25" customHeight="1" x14ac:dyDescent="0.25">
      <c r="A43" s="3" t="s">
        <v>35</v>
      </c>
      <c r="B43" s="17">
        <f>SUM(B44:B51)</f>
        <v>23824.800000000003</v>
      </c>
      <c r="C43" s="9">
        <f>B43/B89*100</f>
        <v>13.686097737653258</v>
      </c>
      <c r="D43" s="17">
        <f>SUM(D44:D51)</f>
        <v>79948.800000000003</v>
      </c>
      <c r="E43" s="9">
        <f>D43/D89*100</f>
        <v>11.196244615358761</v>
      </c>
      <c r="F43" s="17">
        <f>SUM(F44:F51)</f>
        <v>21995</v>
      </c>
      <c r="G43" s="9">
        <f>F43/F89*100</f>
        <v>12.238713619109197</v>
      </c>
      <c r="H43" s="9">
        <f>F43/B43*100-100</f>
        <v>-7.6802323629159588</v>
      </c>
      <c r="I43" s="10">
        <f t="shared" ref="I43:I65" si="7">F43/D43*100</f>
        <v>27.511357268651938</v>
      </c>
    </row>
    <row r="44" spans="1:9" ht="50.25" customHeight="1" x14ac:dyDescent="0.25">
      <c r="A44" s="3" t="s">
        <v>108</v>
      </c>
      <c r="B44" s="17">
        <v>1404.5</v>
      </c>
      <c r="C44" s="9">
        <f>B44/B89*100</f>
        <v>0.80681156914366536</v>
      </c>
      <c r="D44" s="17">
        <v>5722.3</v>
      </c>
      <c r="E44" s="9">
        <f>D44/D89*100</f>
        <v>0.80136625643496129</v>
      </c>
      <c r="F44" s="17">
        <v>1614.3</v>
      </c>
      <c r="G44" s="9">
        <f>F44/F89*100</f>
        <v>0.8982475742363254</v>
      </c>
      <c r="H44" s="9">
        <f>F44/B44*100-100</f>
        <v>14.937700249198997</v>
      </c>
      <c r="I44" s="10">
        <f t="shared" ref="I44" si="8">F44/D44*100</f>
        <v>28.210684514967753</v>
      </c>
    </row>
    <row r="45" spans="1:9" ht="78" customHeight="1" x14ac:dyDescent="0.25">
      <c r="A45" s="3" t="s">
        <v>36</v>
      </c>
      <c r="B45" s="17">
        <v>76.7</v>
      </c>
      <c r="C45" s="9">
        <f>B45/B89*100</f>
        <v>4.4060126275058127E-2</v>
      </c>
      <c r="D45" s="17">
        <v>317.60000000000002</v>
      </c>
      <c r="E45" s="9">
        <f>D45/D89*100</f>
        <v>4.4477556759300242E-2</v>
      </c>
      <c r="F45" s="17">
        <v>67.8</v>
      </c>
      <c r="G45" s="9">
        <f>F45/F89*100</f>
        <v>3.7726064258949921E-2</v>
      </c>
      <c r="H45" s="9">
        <f>F45/B45*100-100</f>
        <v>-11.603650586701448</v>
      </c>
      <c r="I45" s="10">
        <f t="shared" si="7"/>
        <v>21.347607052896723</v>
      </c>
    </row>
    <row r="46" spans="1:9" ht="111.75" customHeight="1" x14ac:dyDescent="0.25">
      <c r="A46" s="3" t="s">
        <v>37</v>
      </c>
      <c r="B46" s="17">
        <v>8671.2000000000007</v>
      </c>
      <c r="C46" s="9">
        <f>B46/B89*100</f>
        <v>4.9811495039932732</v>
      </c>
      <c r="D46" s="17">
        <v>29893.8</v>
      </c>
      <c r="E46" s="9">
        <f>D46/D89*100</f>
        <v>4.1864080171636315</v>
      </c>
      <c r="F46" s="17">
        <v>7710.9</v>
      </c>
      <c r="G46" s="9">
        <f>F46/F89*100</f>
        <v>4.2905886267601323</v>
      </c>
      <c r="H46" s="9">
        <f>F46/B46*100-100</f>
        <v>-11.074591752006654</v>
      </c>
      <c r="I46" s="10">
        <f t="shared" si="7"/>
        <v>25.794311863998555</v>
      </c>
    </row>
    <row r="47" spans="1:9" ht="15" customHeight="1" x14ac:dyDescent="0.25">
      <c r="A47" s="3" t="s">
        <v>38</v>
      </c>
      <c r="B47" s="17">
        <v>0</v>
      </c>
      <c r="C47" s="9">
        <f>B47/B89*100</f>
        <v>0</v>
      </c>
      <c r="D47" s="17">
        <v>0.3</v>
      </c>
      <c r="E47" s="9">
        <f>D47/D89*100</f>
        <v>4.2012805503117349E-5</v>
      </c>
      <c r="F47" s="17">
        <v>0.3</v>
      </c>
      <c r="G47" s="9">
        <f>F47/F89*100</f>
        <v>1.6692948787145985E-4</v>
      </c>
      <c r="H47" s="9" t="e">
        <f t="shared" ref="H47:H50" si="9">F47/B47*100-100</f>
        <v>#DIV/0!</v>
      </c>
      <c r="I47" s="10">
        <f t="shared" si="7"/>
        <v>100</v>
      </c>
    </row>
    <row r="48" spans="1:9" ht="64.5" customHeight="1" x14ac:dyDescent="0.25">
      <c r="A48" s="3" t="s">
        <v>39</v>
      </c>
      <c r="B48" s="17">
        <v>2118.3000000000002</v>
      </c>
      <c r="C48" s="9">
        <f>B48/B89*100</f>
        <v>1.2168522227960317</v>
      </c>
      <c r="D48" s="17">
        <v>8124.8</v>
      </c>
      <c r="E48" s="9">
        <f>D48/D89*100</f>
        <v>1.137818807172426</v>
      </c>
      <c r="F48" s="17">
        <v>2274.5</v>
      </c>
      <c r="G48" s="9">
        <f>F48/F89*100</f>
        <v>1.2656037338787847</v>
      </c>
      <c r="H48" s="9">
        <f t="shared" si="9"/>
        <v>7.3738375112118177</v>
      </c>
      <c r="I48" s="10">
        <f t="shared" si="7"/>
        <v>27.994535250098462</v>
      </c>
    </row>
    <row r="49" spans="1:9" ht="29.25" customHeight="1" x14ac:dyDescent="0.25">
      <c r="A49" s="3" t="s">
        <v>109</v>
      </c>
      <c r="B49" s="17">
        <v>255.7</v>
      </c>
      <c r="C49" s="9">
        <f>B49/B89*100</f>
        <v>0.14688623583484173</v>
      </c>
      <c r="D49" s="17">
        <v>1135.2</v>
      </c>
      <c r="E49" s="9">
        <f>D49/D89*100</f>
        <v>0.15897645602379606</v>
      </c>
      <c r="F49" s="17">
        <v>0</v>
      </c>
      <c r="G49" s="9">
        <f>F49/F89*100</f>
        <v>0</v>
      </c>
      <c r="H49" s="9">
        <f t="shared" ref="H49" si="10">F49/B49*100-100</f>
        <v>-100</v>
      </c>
      <c r="I49" s="10">
        <f t="shared" ref="I49" si="11">F49/D49*100</f>
        <v>0</v>
      </c>
    </row>
    <row r="50" spans="1:9" ht="15" customHeight="1" x14ac:dyDescent="0.25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1.4004268501039115E-2</v>
      </c>
      <c r="F50" s="17">
        <v>0</v>
      </c>
      <c r="G50" s="9">
        <f>F50/F89*100</f>
        <v>0</v>
      </c>
      <c r="H50" s="9" t="e">
        <f t="shared" si="9"/>
        <v>#DIV/0!</v>
      </c>
      <c r="I50" s="10">
        <f t="shared" si="7"/>
        <v>0</v>
      </c>
    </row>
    <row r="51" spans="1:9" ht="26.25" customHeight="1" x14ac:dyDescent="0.25">
      <c r="A51" s="3" t="s">
        <v>41</v>
      </c>
      <c r="B51" s="17">
        <v>11298.4</v>
      </c>
      <c r="C51" s="9">
        <f>B51/B89*100</f>
        <v>6.4903380796103871</v>
      </c>
      <c r="D51" s="17">
        <v>34654.800000000003</v>
      </c>
      <c r="E51" s="9">
        <f>D51/D89*100</f>
        <v>4.8531512404981036</v>
      </c>
      <c r="F51" s="17">
        <v>10327.200000000001</v>
      </c>
      <c r="G51" s="9">
        <f>F51/F89*100</f>
        <v>5.7463806904871335</v>
      </c>
      <c r="H51" s="9">
        <f>F51/B51*100-100</f>
        <v>-8.5959073851164618</v>
      </c>
      <c r="I51" s="10">
        <f t="shared" si="7"/>
        <v>29.800200837979151</v>
      </c>
    </row>
    <row r="52" spans="1:9" ht="15" customHeight="1" x14ac:dyDescent="0.25">
      <c r="A52" s="3" t="s">
        <v>42</v>
      </c>
      <c r="B52" s="17">
        <f>B53</f>
        <v>305.8</v>
      </c>
      <c r="C52" s="9">
        <f>B52/B89*100</f>
        <v>0.17566605756079237</v>
      </c>
      <c r="D52" s="17">
        <f>D53</f>
        <v>1583.6</v>
      </c>
      <c r="E52" s="9">
        <f>D52/D89*100</f>
        <v>0.22177159598245544</v>
      </c>
      <c r="F52" s="17">
        <f>F53</f>
        <v>442.4</v>
      </c>
      <c r="G52" s="9">
        <f>F52/F89*100</f>
        <v>0.24616535144777943</v>
      </c>
      <c r="H52" s="9">
        <f>F52/B52*100-100</f>
        <v>44.66971877043818</v>
      </c>
      <c r="I52" s="10">
        <f t="shared" si="7"/>
        <v>27.936347562515785</v>
      </c>
    </row>
    <row r="53" spans="1:9" ht="26.25" customHeight="1" x14ac:dyDescent="0.25">
      <c r="A53" s="3" t="s">
        <v>43</v>
      </c>
      <c r="B53" s="17">
        <v>305.8</v>
      </c>
      <c r="C53" s="9">
        <f>B53/B89*100</f>
        <v>0.17566605756079237</v>
      </c>
      <c r="D53" s="17">
        <v>1583.6</v>
      </c>
      <c r="E53" s="9">
        <f>D53/D89*100</f>
        <v>0.22177159598245544</v>
      </c>
      <c r="F53" s="17">
        <v>442.4</v>
      </c>
      <c r="G53" s="9">
        <f>F53/F89*100</f>
        <v>0.24616535144777943</v>
      </c>
      <c r="H53" s="9">
        <f t="shared" ref="H53:H102" si="12">F53/B53*100-100</f>
        <v>44.66971877043818</v>
      </c>
      <c r="I53" s="10">
        <f t="shared" si="7"/>
        <v>27.936347562515785</v>
      </c>
    </row>
    <row r="54" spans="1:9" ht="51.75" customHeight="1" x14ac:dyDescent="0.25">
      <c r="A54" s="3" t="s">
        <v>44</v>
      </c>
      <c r="B54" s="17">
        <f>B55</f>
        <v>571.4</v>
      </c>
      <c r="C54" s="9">
        <f>B54/B89*100</f>
        <v>0.32823932403609141</v>
      </c>
      <c r="D54" s="17">
        <f>D55</f>
        <v>1775</v>
      </c>
      <c r="E54" s="9">
        <f>D54/D89*100</f>
        <v>0.24857576589344432</v>
      </c>
      <c r="F54" s="17">
        <f>F55</f>
        <v>219.7</v>
      </c>
      <c r="G54" s="9">
        <f>F54/F89*100</f>
        <v>0.12224802828453242</v>
      </c>
      <c r="H54" s="9">
        <f t="shared" si="12"/>
        <v>-61.550577528876445</v>
      </c>
      <c r="I54" s="10">
        <f t="shared" si="7"/>
        <v>12.377464788732393</v>
      </c>
    </row>
    <row r="55" spans="1:9" ht="66" customHeight="1" x14ac:dyDescent="0.25">
      <c r="A55" s="3" t="s">
        <v>102</v>
      </c>
      <c r="B55" s="17">
        <v>571.4</v>
      </c>
      <c r="C55" s="9">
        <f>B55/B89*100</f>
        <v>0.32823932403609141</v>
      </c>
      <c r="D55" s="17">
        <v>1775</v>
      </c>
      <c r="E55" s="9">
        <f>D55/D89*100</f>
        <v>0.24857576589344432</v>
      </c>
      <c r="F55" s="17">
        <v>219.7</v>
      </c>
      <c r="G55" s="9">
        <f>F55/F89*100</f>
        <v>0.12224802828453242</v>
      </c>
      <c r="H55" s="9">
        <f t="shared" si="12"/>
        <v>-61.550577528876445</v>
      </c>
      <c r="I55" s="10">
        <f t="shared" si="7"/>
        <v>12.377464788732393</v>
      </c>
    </row>
    <row r="56" spans="1:9" ht="26.25" customHeight="1" x14ac:dyDescent="0.25">
      <c r="A56" s="3" t="s">
        <v>45</v>
      </c>
      <c r="B56" s="17">
        <f>SUM(B57:B60)</f>
        <v>6773.2</v>
      </c>
      <c r="C56" s="9">
        <f>B56/B89*100</f>
        <v>3.8908480741359019</v>
      </c>
      <c r="D56" s="17">
        <f>SUM(D57:D60)</f>
        <v>40250</v>
      </c>
      <c r="E56" s="9">
        <f>D56/D89*100</f>
        <v>5.6367180716682448</v>
      </c>
      <c r="F56" s="17">
        <f>SUM(F57:F60)</f>
        <v>7176.4000000000005</v>
      </c>
      <c r="G56" s="9">
        <f>F56/F89*100</f>
        <v>3.9931759225358148</v>
      </c>
      <c r="H56" s="9">
        <f t="shared" si="12"/>
        <v>5.9528730880529253</v>
      </c>
      <c r="I56" s="10">
        <f t="shared" si="7"/>
        <v>17.829565217391306</v>
      </c>
    </row>
    <row r="57" spans="1:9" ht="26.25" customHeight="1" x14ac:dyDescent="0.25">
      <c r="A57" s="3" t="s">
        <v>46</v>
      </c>
      <c r="B57" s="17">
        <v>0</v>
      </c>
      <c r="C57" s="9">
        <f>B57/B89*100</f>
        <v>0</v>
      </c>
      <c r="D57" s="17">
        <v>1196</v>
      </c>
      <c r="E57" s="9">
        <f>D57/D89*100</f>
        <v>0.16749105127242783</v>
      </c>
      <c r="F57" s="17">
        <v>61</v>
      </c>
      <c r="G57" s="9">
        <f>F57/F89*100</f>
        <v>3.3942329200530169E-2</v>
      </c>
      <c r="H57" s="9" t="e">
        <f t="shared" si="12"/>
        <v>#DIV/0!</v>
      </c>
      <c r="I57" s="10">
        <f t="shared" si="7"/>
        <v>5.1003344481605355</v>
      </c>
    </row>
    <row r="58" spans="1:9" ht="16.5" customHeight="1" x14ac:dyDescent="0.25">
      <c r="A58" s="18" t="s">
        <v>47</v>
      </c>
      <c r="B58" s="17">
        <v>0</v>
      </c>
      <c r="C58" s="9">
        <f>B58/B89*100</f>
        <v>0</v>
      </c>
      <c r="D58" s="17">
        <v>350</v>
      </c>
      <c r="E58" s="9">
        <f>D58/D89*100</f>
        <v>4.901493975363691E-2</v>
      </c>
      <c r="F58" s="17">
        <v>0</v>
      </c>
      <c r="G58" s="9">
        <f>F58/F89*100</f>
        <v>0</v>
      </c>
      <c r="H58" s="9" t="e">
        <f t="shared" si="12"/>
        <v>#DIV/0!</v>
      </c>
      <c r="I58" s="10">
        <f t="shared" si="7"/>
        <v>0</v>
      </c>
    </row>
    <row r="59" spans="1:9" ht="26.25" customHeight="1" x14ac:dyDescent="0.25">
      <c r="A59" s="3" t="s">
        <v>48</v>
      </c>
      <c r="B59" s="17">
        <v>6751.2</v>
      </c>
      <c r="C59" s="9">
        <f>B59/B89*100</f>
        <v>3.8782102282682187</v>
      </c>
      <c r="D59" s="17">
        <v>37304</v>
      </c>
      <c r="E59" s="9">
        <f>D59/D89*100</f>
        <v>5.2241523216276322</v>
      </c>
      <c r="F59" s="17">
        <v>6927.8</v>
      </c>
      <c r="G59" s="9">
        <f>F59/F89*100</f>
        <v>3.8548470202529979</v>
      </c>
      <c r="H59" s="9">
        <f t="shared" si="12"/>
        <v>2.6158312596279245</v>
      </c>
      <c r="I59" s="10">
        <f t="shared" si="7"/>
        <v>18.5711987990564</v>
      </c>
    </row>
    <row r="60" spans="1:9" ht="26.25" customHeight="1" x14ac:dyDescent="0.25">
      <c r="A60" s="3" t="s">
        <v>49</v>
      </c>
      <c r="B60" s="17">
        <v>22</v>
      </c>
      <c r="C60" s="9">
        <f>B60/B89*100</f>
        <v>1.2637845867682903E-2</v>
      </c>
      <c r="D60" s="17">
        <v>1400</v>
      </c>
      <c r="E60" s="9">
        <f>D60/D89*100</f>
        <v>0.19605975901454764</v>
      </c>
      <c r="F60" s="17">
        <v>187.6</v>
      </c>
      <c r="G60" s="9">
        <f>F60/F89*100</f>
        <v>0.10438657308228623</v>
      </c>
      <c r="H60" s="9">
        <f t="shared" si="12"/>
        <v>752.72727272727275</v>
      </c>
      <c r="I60" s="10">
        <f t="shared" si="7"/>
        <v>13.4</v>
      </c>
    </row>
    <row r="61" spans="1:9" ht="26.25" customHeight="1" x14ac:dyDescent="0.25">
      <c r="A61" s="3" t="s">
        <v>50</v>
      </c>
      <c r="B61" s="17">
        <f>SUM(B62:B64)</f>
        <v>3203.1000000000004</v>
      </c>
      <c r="C61" s="9">
        <f>B61/B89*100</f>
        <v>1.8400129135806871</v>
      </c>
      <c r="D61" s="17">
        <f>SUM(D62:D64)</f>
        <v>13196.1</v>
      </c>
      <c r="E61" s="9">
        <f>D61/D89*100</f>
        <v>1.848017275665623</v>
      </c>
      <c r="F61" s="17">
        <f>SUM(F62:F64)</f>
        <v>4062.8</v>
      </c>
      <c r="G61" s="9">
        <f>F61/F89*100</f>
        <v>2.2606704110805569</v>
      </c>
      <c r="H61" s="9">
        <f t="shared" si="12"/>
        <v>26.839624114139426</v>
      </c>
      <c r="I61" s="10">
        <f t="shared" si="7"/>
        <v>30.787884299148992</v>
      </c>
    </row>
    <row r="62" spans="1:9" ht="15" customHeight="1" x14ac:dyDescent="0.25">
      <c r="A62" s="3" t="s">
        <v>51</v>
      </c>
      <c r="B62" s="17">
        <v>776.3</v>
      </c>
      <c r="C62" s="9">
        <f>B62/B89*100</f>
        <v>0.44594362486737443</v>
      </c>
      <c r="D62" s="17">
        <v>3798</v>
      </c>
      <c r="E62" s="9">
        <f>D62/D89*100</f>
        <v>0.53188211766946569</v>
      </c>
      <c r="F62" s="17">
        <v>871.4</v>
      </c>
      <c r="G62" s="9">
        <f>F62/F89*100</f>
        <v>0.48487451910396701</v>
      </c>
      <c r="H62" s="9">
        <f t="shared" si="12"/>
        <v>12.250418652582766</v>
      </c>
      <c r="I62" s="10">
        <f t="shared" si="7"/>
        <v>22.94365455502896</v>
      </c>
    </row>
    <row r="63" spans="1:9" ht="15" customHeight="1" x14ac:dyDescent="0.25">
      <c r="A63" s="3" t="s">
        <v>52</v>
      </c>
      <c r="B63" s="17">
        <v>0</v>
      </c>
      <c r="C63" s="9">
        <f>B63/B89*100</f>
        <v>0</v>
      </c>
      <c r="D63" s="17">
        <v>800</v>
      </c>
      <c r="E63" s="9">
        <f>D63/D89*100</f>
        <v>0.11203414800831292</v>
      </c>
      <c r="F63" s="17">
        <v>0</v>
      </c>
      <c r="G63" s="9">
        <f>F63/F89*100</f>
        <v>0</v>
      </c>
      <c r="H63" s="9" t="e">
        <f t="shared" si="12"/>
        <v>#DIV/0!</v>
      </c>
      <c r="I63" s="10">
        <f t="shared" si="7"/>
        <v>0</v>
      </c>
    </row>
    <row r="64" spans="1:9" ht="15" customHeight="1" x14ac:dyDescent="0.25">
      <c r="A64" s="3" t="s">
        <v>53</v>
      </c>
      <c r="B64" s="17">
        <v>2426.8000000000002</v>
      </c>
      <c r="C64" s="9">
        <f>B64/B89*100</f>
        <v>1.3940692887133124</v>
      </c>
      <c r="D64" s="17">
        <v>8598.1</v>
      </c>
      <c r="E64" s="9">
        <f>D64/D89*100</f>
        <v>1.2041010099878444</v>
      </c>
      <c r="F64" s="17">
        <v>3191.4</v>
      </c>
      <c r="G64" s="9">
        <f>F64/F89*100</f>
        <v>1.7757958919765899</v>
      </c>
      <c r="H64" s="9">
        <f t="shared" si="12"/>
        <v>31.506510631283987</v>
      </c>
      <c r="I64" s="10">
        <f t="shared" si="7"/>
        <v>37.117502704085787</v>
      </c>
    </row>
    <row r="65" spans="1:9" ht="15" customHeight="1" x14ac:dyDescent="0.25">
      <c r="A65" s="3" t="s">
        <v>54</v>
      </c>
      <c r="B65" s="17">
        <f>SUM(B66:B71)</f>
        <v>118695.49999999999</v>
      </c>
      <c r="C65" s="9">
        <f>B65/B89*100</f>
        <v>68.184337917616176</v>
      </c>
      <c r="D65" s="17">
        <f>SUM(D66:D71)</f>
        <v>497116.2</v>
      </c>
      <c r="E65" s="9">
        <f>D65/D89*100</f>
        <v>69.61748741016261</v>
      </c>
      <c r="F65" s="17">
        <f>SUM(F66:F71)</f>
        <v>118160.2</v>
      </c>
      <c r="G65" s="9">
        <f>F65/F89*100</f>
        <v>65.748072242630897</v>
      </c>
      <c r="H65" s="9">
        <f t="shared" si="12"/>
        <v>-0.45098592617242161</v>
      </c>
      <c r="I65" s="10">
        <f t="shared" si="7"/>
        <v>23.769130839027174</v>
      </c>
    </row>
    <row r="66" spans="1:9" ht="15" customHeight="1" x14ac:dyDescent="0.25">
      <c r="A66" s="3" t="s">
        <v>55</v>
      </c>
      <c r="B66" s="17">
        <v>35466.300000000003</v>
      </c>
      <c r="C66" s="9">
        <f>B66/B89*100</f>
        <v>20.373528768045553</v>
      </c>
      <c r="D66" s="17">
        <v>147990.79999999999</v>
      </c>
      <c r="E66" s="9">
        <f>D66/D89*100</f>
        <v>20.725028988835795</v>
      </c>
      <c r="F66" s="17">
        <v>37110.199999999997</v>
      </c>
      <c r="G66" s="9">
        <f>F66/F89*100</f>
        <v>20.649288936024828</v>
      </c>
      <c r="H66" s="9">
        <f t="shared" si="12"/>
        <v>4.6351043102889093</v>
      </c>
      <c r="I66" s="10">
        <f t="shared" ref="I66:I102" si="13">F66/D66*100</f>
        <v>25.07601823897161</v>
      </c>
    </row>
    <row r="67" spans="1:9" ht="15" customHeight="1" x14ac:dyDescent="0.25">
      <c r="A67" s="3" t="s">
        <v>56</v>
      </c>
      <c r="B67" s="17">
        <v>71710.899999999994</v>
      </c>
      <c r="C67" s="9">
        <f>B67/B89*100</f>
        <v>41.194150056037351</v>
      </c>
      <c r="D67" s="17">
        <v>314885.40000000002</v>
      </c>
      <c r="E67" s="9">
        <f>D67/D89*100</f>
        <v>44.097396886571026</v>
      </c>
      <c r="F67" s="17">
        <v>71564.899999999994</v>
      </c>
      <c r="G67" s="9">
        <f>F67/F89*100</f>
        <v>39.820973688574121</v>
      </c>
      <c r="H67" s="9">
        <f t="shared" si="12"/>
        <v>-0.20359526933840755</v>
      </c>
      <c r="I67" s="10">
        <f t="shared" si="13"/>
        <v>22.727284275485619</v>
      </c>
    </row>
    <row r="68" spans="1:9" ht="26.25" customHeight="1" x14ac:dyDescent="0.25">
      <c r="A68" s="3" t="s">
        <v>57</v>
      </c>
      <c r="B68" s="17">
        <v>10280.4</v>
      </c>
      <c r="C68" s="9">
        <f>B68/B89*100</f>
        <v>5.905550484460333</v>
      </c>
      <c r="D68" s="17">
        <v>32405</v>
      </c>
      <c r="E68" s="9">
        <f>D68/D89*100</f>
        <v>4.5380832077617255</v>
      </c>
      <c r="F68" s="17">
        <v>8819.9</v>
      </c>
      <c r="G68" s="9">
        <f>F68/F89*100</f>
        <v>4.9076713002582952</v>
      </c>
      <c r="H68" s="9">
        <f t="shared" si="12"/>
        <v>-14.206645655811059</v>
      </c>
      <c r="I68" s="10">
        <f t="shared" si="13"/>
        <v>27.217713315846321</v>
      </c>
    </row>
    <row r="69" spans="1:9" ht="36.75" customHeight="1" x14ac:dyDescent="0.25">
      <c r="A69" s="3" t="s">
        <v>58</v>
      </c>
      <c r="B69" s="17">
        <v>17.5</v>
      </c>
      <c r="C69" s="9">
        <f>B69/B89*100</f>
        <v>1.005283194020231E-2</v>
      </c>
      <c r="D69" s="17">
        <v>310</v>
      </c>
      <c r="E69" s="9">
        <f>D69/D89*100</f>
        <v>4.3413232353221261E-2</v>
      </c>
      <c r="F69" s="17">
        <v>54</v>
      </c>
      <c r="G69" s="9">
        <f>F69/F89*100</f>
        <v>3.0047307816862771E-2</v>
      </c>
      <c r="H69" s="9">
        <f t="shared" si="12"/>
        <v>208.57142857142861</v>
      </c>
      <c r="I69" s="10">
        <f t="shared" si="13"/>
        <v>17.419354838709676</v>
      </c>
    </row>
    <row r="70" spans="1:9" ht="15" customHeight="1" x14ac:dyDescent="0.25">
      <c r="A70" s="3" t="s">
        <v>59</v>
      </c>
      <c r="B70" s="17">
        <v>1220.4000000000001</v>
      </c>
      <c r="C70" s="9">
        <f>B70/B89*100</f>
        <v>0.70105577713273715</v>
      </c>
      <c r="D70" s="17">
        <v>190</v>
      </c>
      <c r="E70" s="9">
        <f>D70/D89*100</f>
        <v>2.6608110151974323E-2</v>
      </c>
      <c r="F70" s="17">
        <v>11.6</v>
      </c>
      <c r="G70" s="9">
        <f>F70/F89*100</f>
        <v>6.4546068643631131E-3</v>
      </c>
      <c r="H70" s="9">
        <f t="shared" si="12"/>
        <v>-99.049491969845946</v>
      </c>
      <c r="I70" s="10">
        <f t="shared" si="13"/>
        <v>6.1052631578947363</v>
      </c>
    </row>
    <row r="71" spans="1:9" ht="26.25" customHeight="1" x14ac:dyDescent="0.25">
      <c r="A71" s="3" t="s">
        <v>60</v>
      </c>
      <c r="B71" s="17">
        <v>0</v>
      </c>
      <c r="C71" s="9">
        <f>B71/B89*100</f>
        <v>0</v>
      </c>
      <c r="D71" s="17">
        <v>1335</v>
      </c>
      <c r="E71" s="9">
        <f>D71/D89*100</f>
        <v>0.18695698448887221</v>
      </c>
      <c r="F71" s="17">
        <v>599.6</v>
      </c>
      <c r="G71" s="9">
        <f>F71/F89*100</f>
        <v>0.33363640309242443</v>
      </c>
      <c r="H71" s="9" t="e">
        <f t="shared" si="12"/>
        <v>#DIV/0!</v>
      </c>
      <c r="I71" s="10">
        <f t="shared" si="13"/>
        <v>44.913857677902627</v>
      </c>
    </row>
    <row r="72" spans="1:9" ht="26.25" customHeight="1" x14ac:dyDescent="0.25">
      <c r="A72" s="3" t="s">
        <v>61</v>
      </c>
      <c r="B72" s="17">
        <f>B73</f>
        <v>9092.6</v>
      </c>
      <c r="C72" s="9">
        <f>B72/B89*100</f>
        <v>5.2232216971133445</v>
      </c>
      <c r="D72" s="17">
        <f>D73</f>
        <v>32288.2</v>
      </c>
      <c r="E72" s="9">
        <f>D72/D89*100</f>
        <v>4.5217262221525116</v>
      </c>
      <c r="F72" s="17">
        <f>F73</f>
        <v>10098</v>
      </c>
      <c r="G72" s="9">
        <f>F72/F89*100</f>
        <v>5.6188465617533376</v>
      </c>
      <c r="H72" s="9">
        <f t="shared" si="12"/>
        <v>11.05734333413983</v>
      </c>
      <c r="I72" s="10">
        <f t="shared" si="13"/>
        <v>31.274583284295808</v>
      </c>
    </row>
    <row r="73" spans="1:9" ht="15" customHeight="1" x14ac:dyDescent="0.25">
      <c r="A73" s="3" t="s">
        <v>62</v>
      </c>
      <c r="B73" s="17">
        <v>9092.6</v>
      </c>
      <c r="C73" s="9">
        <f>B73/B89*100</f>
        <v>5.2232216971133445</v>
      </c>
      <c r="D73" s="17">
        <v>32288.2</v>
      </c>
      <c r="E73" s="9">
        <f>D73/D89*100</f>
        <v>4.5217262221525116</v>
      </c>
      <c r="F73" s="17">
        <v>10098</v>
      </c>
      <c r="G73" s="9">
        <f>F73/F89*100</f>
        <v>5.6188465617533376</v>
      </c>
      <c r="H73" s="9">
        <f t="shared" si="12"/>
        <v>11.05734333413983</v>
      </c>
      <c r="I73" s="10">
        <f t="shared" si="13"/>
        <v>31.274583284295808</v>
      </c>
    </row>
    <row r="74" spans="1:9" ht="15" customHeight="1" x14ac:dyDescent="0.25">
      <c r="A74" s="3" t="s">
        <v>63</v>
      </c>
      <c r="B74" s="17">
        <f>SUM(B75:B78)</f>
        <v>9686.9</v>
      </c>
      <c r="C74" s="9">
        <f>B74/B89*100</f>
        <v>5.5646158698026147</v>
      </c>
      <c r="D74" s="17">
        <f>SUM(D75:D78)</f>
        <v>35125.300000000003</v>
      </c>
      <c r="E74" s="9">
        <f>D74/D89*100</f>
        <v>4.9190413237954935</v>
      </c>
      <c r="F74" s="17">
        <f>SUM(F75:F78)</f>
        <v>14923.400000000001</v>
      </c>
      <c r="G74" s="9">
        <f>F74/F89*100</f>
        <v>8.3038517310031459</v>
      </c>
      <c r="H74" s="9">
        <f t="shared" si="12"/>
        <v>54.05754162838474</v>
      </c>
      <c r="I74" s="10">
        <f t="shared" si="13"/>
        <v>42.486185171372206</v>
      </c>
    </row>
    <row r="75" spans="1:9" ht="15" customHeight="1" x14ac:dyDescent="0.25">
      <c r="A75" s="3" t="s">
        <v>64</v>
      </c>
      <c r="B75" s="17">
        <v>1335.6</v>
      </c>
      <c r="C75" s="9">
        <f>B75/B89*100</f>
        <v>0.76723213367624021</v>
      </c>
      <c r="D75" s="17">
        <v>4387.8</v>
      </c>
      <c r="E75" s="9">
        <f>D75/D89*100</f>
        <v>0.6144792932885943</v>
      </c>
      <c r="F75" s="17">
        <v>1316.8</v>
      </c>
      <c r="G75" s="9">
        <f>F75/F89*100</f>
        <v>0.73270916543046105</v>
      </c>
      <c r="H75" s="9">
        <f t="shared" si="12"/>
        <v>-1.407607067984415</v>
      </c>
      <c r="I75" s="10">
        <f t="shared" si="13"/>
        <v>30.010483613656042</v>
      </c>
    </row>
    <row r="76" spans="1:9" ht="26.25" customHeight="1" x14ac:dyDescent="0.25">
      <c r="A76" s="3" t="s">
        <v>65</v>
      </c>
      <c r="B76" s="17">
        <v>4571.6000000000004</v>
      </c>
      <c r="C76" s="9">
        <f>B76/B89*100</f>
        <v>2.6261443713045076</v>
      </c>
      <c r="D76" s="17">
        <v>18378.2</v>
      </c>
      <c r="E76" s="9">
        <f>D76/D89*100</f>
        <v>2.5737324736579708</v>
      </c>
      <c r="F76" s="17">
        <v>10304.700000000001</v>
      </c>
      <c r="G76" s="9">
        <f>F76/F89*100</f>
        <v>5.7338609788967743</v>
      </c>
      <c r="H76" s="9">
        <f t="shared" si="12"/>
        <v>125.40685974275965</v>
      </c>
      <c r="I76" s="10">
        <f t="shared" si="13"/>
        <v>56.070235387578762</v>
      </c>
    </row>
    <row r="77" spans="1:9" ht="15" customHeight="1" x14ac:dyDescent="0.25">
      <c r="A77" s="3" t="s">
        <v>66</v>
      </c>
      <c r="B77" s="17">
        <v>3547.9</v>
      </c>
      <c r="C77" s="9">
        <f>B77/B89*100</f>
        <v>2.0380824251796446</v>
      </c>
      <c r="D77" s="17">
        <v>11142.9</v>
      </c>
      <c r="E77" s="9">
        <f>D77/D89*100</f>
        <v>1.5604816348022876</v>
      </c>
      <c r="F77" s="17">
        <v>2944.7</v>
      </c>
      <c r="G77" s="9">
        <f>F77/F89*100</f>
        <v>1.6385242097836257</v>
      </c>
      <c r="H77" s="9">
        <f t="shared" si="12"/>
        <v>-17.001606584176571</v>
      </c>
      <c r="I77" s="10">
        <f t="shared" si="13"/>
        <v>26.426693230667059</v>
      </c>
    </row>
    <row r="78" spans="1:9" ht="26.25" customHeight="1" x14ac:dyDescent="0.25">
      <c r="A78" s="3" t="s">
        <v>67</v>
      </c>
      <c r="B78" s="17">
        <v>231.8</v>
      </c>
      <c r="C78" s="9">
        <f>B78/B89*100</f>
        <v>0.13315693964222258</v>
      </c>
      <c r="D78" s="17">
        <v>1216.4000000000001</v>
      </c>
      <c r="E78" s="9">
        <f>D78/D89*100</f>
        <v>0.17034792204663984</v>
      </c>
      <c r="F78" s="17">
        <v>357.2</v>
      </c>
      <c r="G78" s="9">
        <f>F78/F89*100</f>
        <v>0.19875737689228484</v>
      </c>
      <c r="H78" s="9">
        <f t="shared" si="12"/>
        <v>54.098360655737707</v>
      </c>
      <c r="I78" s="10">
        <f t="shared" si="13"/>
        <v>29.365340348569546</v>
      </c>
    </row>
    <row r="79" spans="1:9" ht="26.25" customHeight="1" x14ac:dyDescent="0.25">
      <c r="A79" s="3" t="s">
        <v>68</v>
      </c>
      <c r="B79" s="17">
        <f>SUM(B81:B82)</f>
        <v>370.6</v>
      </c>
      <c r="C79" s="9">
        <f>B79/B89*100</f>
        <v>0.21289025811651294</v>
      </c>
      <c r="D79" s="17">
        <f>SUM(D80:D82)</f>
        <v>7884.4</v>
      </c>
      <c r="E79" s="9">
        <f>D79/D89*100</f>
        <v>1.104152545695928</v>
      </c>
      <c r="F79" s="17">
        <f>SUM(F80:F82)</f>
        <v>2263.6999999999998</v>
      </c>
      <c r="G79" s="9">
        <f>F79/F89*100</f>
        <v>1.2595942723154121</v>
      </c>
      <c r="H79" s="9">
        <f t="shared" si="12"/>
        <v>510.82029141932003</v>
      </c>
      <c r="I79" s="10">
        <f t="shared" si="13"/>
        <v>28.711125767338036</v>
      </c>
    </row>
    <row r="80" spans="1:9" ht="26.25" customHeight="1" x14ac:dyDescent="0.25">
      <c r="A80" s="18" t="s">
        <v>103</v>
      </c>
      <c r="B80" s="17">
        <v>0</v>
      </c>
      <c r="C80" s="9">
        <f>B80/B89*100</f>
        <v>0</v>
      </c>
      <c r="D80" s="17">
        <v>650</v>
      </c>
      <c r="E80" s="9">
        <f>D80/D89*100</f>
        <v>9.1027745256754264E-2</v>
      </c>
      <c r="F80" s="17">
        <v>0</v>
      </c>
      <c r="G80" s="9">
        <f>F80/F89*100</f>
        <v>0</v>
      </c>
      <c r="H80" s="9" t="e">
        <f t="shared" si="12"/>
        <v>#DIV/0!</v>
      </c>
      <c r="I80" s="10">
        <f t="shared" si="13"/>
        <v>0</v>
      </c>
    </row>
    <row r="81" spans="1:9" ht="15" customHeight="1" x14ac:dyDescent="0.25">
      <c r="A81" s="3" t="s">
        <v>69</v>
      </c>
      <c r="B81" s="17">
        <v>370.6</v>
      </c>
      <c r="C81" s="9">
        <f>B81/B89*100</f>
        <v>0.21289025811651294</v>
      </c>
      <c r="D81" s="17">
        <v>416</v>
      </c>
      <c r="E81" s="9">
        <f>D81/D89*100</f>
        <v>5.8257756964322727E-2</v>
      </c>
      <c r="F81" s="17">
        <v>248.7</v>
      </c>
      <c r="G81" s="9">
        <f>F81/F89*100</f>
        <v>0.13838454544544018</v>
      </c>
      <c r="H81" s="9">
        <f t="shared" si="12"/>
        <v>-32.892606583917981</v>
      </c>
      <c r="I81" s="10">
        <f t="shared" si="13"/>
        <v>59.78365384615384</v>
      </c>
    </row>
    <row r="82" spans="1:9" ht="15" customHeight="1" x14ac:dyDescent="0.25">
      <c r="A82" s="3" t="s">
        <v>70</v>
      </c>
      <c r="B82" s="17">
        <v>0</v>
      </c>
      <c r="C82" s="9">
        <f>B82/B89*100</f>
        <v>0</v>
      </c>
      <c r="D82" s="17">
        <v>6818.4</v>
      </c>
      <c r="E82" s="9">
        <f>D82/D89*100</f>
        <v>0.95486704347485096</v>
      </c>
      <c r="F82" s="17">
        <v>2015</v>
      </c>
      <c r="G82" s="9">
        <f>F82/F89*100</f>
        <v>1.1212097268699719</v>
      </c>
      <c r="H82" s="9" t="e">
        <f t="shared" si="12"/>
        <v>#DIV/0!</v>
      </c>
      <c r="I82" s="10">
        <f t="shared" si="13"/>
        <v>29.552387656928314</v>
      </c>
    </row>
    <row r="83" spans="1:9" ht="26.25" customHeight="1" x14ac:dyDescent="0.25">
      <c r="A83" s="3" t="s">
        <v>71</v>
      </c>
      <c r="B83" s="17">
        <f>B84</f>
        <v>256.8</v>
      </c>
      <c r="C83" s="9">
        <f>B83/B89*100</f>
        <v>0.1475181281282259</v>
      </c>
      <c r="D83" s="17">
        <f>D84</f>
        <v>1176.9000000000001</v>
      </c>
      <c r="E83" s="9">
        <f>D83/D89*100</f>
        <v>0.16481623598872938</v>
      </c>
      <c r="F83" s="17">
        <f>F84</f>
        <v>375</v>
      </c>
      <c r="G83" s="9">
        <f>F83/F89*100</f>
        <v>0.20866185983932478</v>
      </c>
      <c r="H83" s="9">
        <f t="shared" si="12"/>
        <v>46.028037383177548</v>
      </c>
      <c r="I83" s="10">
        <f t="shared" si="13"/>
        <v>31.863369869997449</v>
      </c>
    </row>
    <row r="84" spans="1:9" ht="26.25" customHeight="1" x14ac:dyDescent="0.25">
      <c r="A84" s="3" t="s">
        <v>72</v>
      </c>
      <c r="B84" s="17">
        <v>256.8</v>
      </c>
      <c r="C84" s="9">
        <f>B84/B89*100</f>
        <v>0.1475181281282259</v>
      </c>
      <c r="D84" s="17">
        <v>1176.9000000000001</v>
      </c>
      <c r="E84" s="9">
        <f>D84/D89*100</f>
        <v>0.16481623598872938</v>
      </c>
      <c r="F84" s="17">
        <v>375</v>
      </c>
      <c r="G84" s="9">
        <f>F84/F89*100</f>
        <v>0.20866185983932478</v>
      </c>
      <c r="H84" s="9">
        <f t="shared" si="12"/>
        <v>46.028037383177548</v>
      </c>
      <c r="I84" s="10">
        <f t="shared" si="13"/>
        <v>31.863369869997449</v>
      </c>
    </row>
    <row r="85" spans="1:9" ht="39" customHeight="1" x14ac:dyDescent="0.25">
      <c r="A85" s="3" t="s">
        <v>73</v>
      </c>
      <c r="B85" s="17">
        <f>B86</f>
        <v>1299.5999999999999</v>
      </c>
      <c r="C85" s="9">
        <f>B85/B89*100</f>
        <v>0.7465520222563955</v>
      </c>
      <c r="D85" s="17">
        <f>D86</f>
        <v>1425</v>
      </c>
      <c r="E85" s="9">
        <f>D85/D89*100</f>
        <v>0.19956082613980741</v>
      </c>
      <c r="F85" s="17">
        <f>F86</f>
        <v>0</v>
      </c>
      <c r="G85" s="9">
        <f>F85/F89*100</f>
        <v>0</v>
      </c>
      <c r="H85" s="9">
        <f t="shared" si="12"/>
        <v>-100</v>
      </c>
      <c r="I85" s="10">
        <f t="shared" si="13"/>
        <v>0</v>
      </c>
    </row>
    <row r="86" spans="1:9" ht="39" customHeight="1" x14ac:dyDescent="0.25">
      <c r="A86" s="3" t="s">
        <v>74</v>
      </c>
      <c r="B86" s="17">
        <v>1299.5999999999999</v>
      </c>
      <c r="C86" s="9">
        <f>B86/B89*100</f>
        <v>0.7465520222563955</v>
      </c>
      <c r="D86" s="17">
        <v>1425</v>
      </c>
      <c r="E86" s="9">
        <f>D86/D89*100</f>
        <v>0.19956082613980741</v>
      </c>
      <c r="F86" s="17">
        <v>0</v>
      </c>
      <c r="G86" s="9">
        <f>F86/F89*100</f>
        <v>0</v>
      </c>
      <c r="H86" s="9">
        <f t="shared" si="12"/>
        <v>-100</v>
      </c>
      <c r="I86" s="10">
        <f t="shared" si="13"/>
        <v>0</v>
      </c>
    </row>
    <row r="87" spans="1:9" ht="90" customHeight="1" x14ac:dyDescent="0.25">
      <c r="A87" s="3" t="s">
        <v>75</v>
      </c>
      <c r="B87" s="17">
        <f>SUM(B88:B88)</f>
        <v>0</v>
      </c>
      <c r="C87" s="9">
        <f>B87/B89*100</f>
        <v>0</v>
      </c>
      <c r="D87" s="17">
        <f>SUM(D88:D88)</f>
        <v>2298.5</v>
      </c>
      <c r="E87" s="9">
        <f>D87/D89*100</f>
        <v>0.32188811149638408</v>
      </c>
      <c r="F87" s="17">
        <f>SUM(F88:F88)</f>
        <v>0</v>
      </c>
      <c r="G87" s="9">
        <f>F87/F89*100</f>
        <v>0</v>
      </c>
      <c r="H87" s="9" t="e">
        <f t="shared" si="12"/>
        <v>#DIV/0!</v>
      </c>
      <c r="I87" s="10">
        <f t="shared" si="13"/>
        <v>0</v>
      </c>
    </row>
    <row r="88" spans="1:9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2298.5</v>
      </c>
      <c r="E88" s="9">
        <f t="shared" ref="E88:G88" si="14">D88/D89*100</f>
        <v>0.32188811149638408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9" s="14" customFormat="1" ht="15" customHeight="1" x14ac:dyDescent="0.25">
      <c r="A89" s="12" t="s">
        <v>77</v>
      </c>
      <c r="B89" s="16">
        <f>B43+B52+B54+B56+B61+B65+B72+B74+B79+B83+B85+B87</f>
        <v>174080.3</v>
      </c>
      <c r="C89" s="13">
        <f>C43+C52+C54+C56+C61+C65+C72+C74+C79+C83+C85+C87</f>
        <v>100</v>
      </c>
      <c r="D89" s="16">
        <f>D43+D52+D54+D56+D61+D65+D72+D74+D79+D83+D85+D87</f>
        <v>714068</v>
      </c>
      <c r="E89" s="13"/>
      <c r="F89" s="16">
        <f>F43+F52+F54+F56+F61+F65+F72+F74+F79+F83+F85+F87</f>
        <v>179716.6</v>
      </c>
      <c r="G89" s="13"/>
      <c r="H89" s="9">
        <f t="shared" si="12"/>
        <v>3.2377586665464264</v>
      </c>
      <c r="I89" s="10">
        <f t="shared" si="13"/>
        <v>25.167995204938464</v>
      </c>
    </row>
    <row r="90" spans="1:9" ht="115.5" customHeight="1" x14ac:dyDescent="0.25">
      <c r="A90" s="3" t="s">
        <v>78</v>
      </c>
      <c r="B90" s="17">
        <v>61394</v>
      </c>
      <c r="C90" s="9">
        <f>B90/B89*100</f>
        <v>35.267632236387463</v>
      </c>
      <c r="D90" s="17">
        <v>208195.1</v>
      </c>
      <c r="E90" s="9">
        <f t="shared" ref="E90:G90" si="15">D90/D89*100</f>
        <v>29.156200810006894</v>
      </c>
      <c r="F90" s="17">
        <v>55228.9</v>
      </c>
      <c r="G90" s="9">
        <f t="shared" si="15"/>
        <v>30.731106642346894</v>
      </c>
      <c r="H90" s="9">
        <f t="shared" si="12"/>
        <v>-10.041860768153228</v>
      </c>
      <c r="I90" s="10">
        <f t="shared" si="13"/>
        <v>26.527473509222837</v>
      </c>
    </row>
    <row r="91" spans="1:9" ht="51.75" customHeight="1" x14ac:dyDescent="0.25">
      <c r="A91" s="3" t="s">
        <v>79</v>
      </c>
      <c r="B91" s="17">
        <v>41553.1</v>
      </c>
      <c r="C91" s="9">
        <f>B91/B89*100</f>
        <v>23.870076051109749</v>
      </c>
      <c r="D91" s="17">
        <v>181603.3</v>
      </c>
      <c r="E91" s="9">
        <f t="shared" ref="E91:G91" si="16">D91/D89*100</f>
        <v>25.432213738747567</v>
      </c>
      <c r="F91" s="17">
        <v>32574</v>
      </c>
      <c r="G91" s="9">
        <f t="shared" si="16"/>
        <v>18.125203793083109</v>
      </c>
      <c r="H91" s="9">
        <f t="shared" si="12"/>
        <v>-21.608736772948347</v>
      </c>
      <c r="I91" s="10">
        <f t="shared" si="13"/>
        <v>17.936898723756673</v>
      </c>
    </row>
    <row r="92" spans="1:9" ht="26.25" customHeight="1" x14ac:dyDescent="0.25">
      <c r="A92" s="3" t="s">
        <v>80</v>
      </c>
      <c r="B92" s="17">
        <v>6511.2</v>
      </c>
      <c r="C92" s="9">
        <f>B92/B89*100</f>
        <v>3.7403428188025876</v>
      </c>
      <c r="D92" s="17">
        <v>22088.3</v>
      </c>
      <c r="E92" s="9">
        <f t="shared" ref="E92:G92" si="17">D92/D89*100</f>
        <v>3.0933048393150231</v>
      </c>
      <c r="F92" s="17">
        <v>10750.6</v>
      </c>
      <c r="G92" s="9">
        <f t="shared" si="17"/>
        <v>5.9819738410363872</v>
      </c>
      <c r="H92" s="9">
        <f t="shared" si="12"/>
        <v>65.109350043002848</v>
      </c>
      <c r="I92" s="10">
        <f t="shared" si="13"/>
        <v>48.671015877183855</v>
      </c>
    </row>
    <row r="93" spans="1:9" ht="51.75" customHeight="1" x14ac:dyDescent="0.25">
      <c r="A93" s="3" t="s">
        <v>81</v>
      </c>
      <c r="B93" s="17">
        <v>2402</v>
      </c>
      <c r="C93" s="9">
        <f>B93/B89*100</f>
        <v>1.379822989735197</v>
      </c>
      <c r="D93" s="17">
        <v>2338</v>
      </c>
      <c r="E93" s="9">
        <f t="shared" ref="E93:G93" si="18">D93/D89*100</f>
        <v>0.32741979755429457</v>
      </c>
      <c r="F93" s="17">
        <v>1545.3</v>
      </c>
      <c r="G93" s="9">
        <f t="shared" si="18"/>
        <v>0.85985379202588963</v>
      </c>
      <c r="H93" s="9">
        <f t="shared" si="12"/>
        <v>-35.666111573688596</v>
      </c>
      <c r="I93" s="10">
        <f t="shared" si="13"/>
        <v>66.094952951240373</v>
      </c>
    </row>
    <row r="94" spans="1:9" ht="15" customHeight="1" x14ac:dyDescent="0.25">
      <c r="A94" s="3" t="s">
        <v>82</v>
      </c>
      <c r="B94" s="17">
        <v>0</v>
      </c>
      <c r="C94" s="9">
        <f>B94/B89*100</f>
        <v>0</v>
      </c>
      <c r="D94" s="17">
        <v>28092.2</v>
      </c>
      <c r="E94" s="9">
        <f t="shared" ref="E94:G94" si="19">D94/D89*100</f>
        <v>3.9341071158489109</v>
      </c>
      <c r="F94" s="17">
        <v>5853</v>
      </c>
      <c r="G94" s="9">
        <f t="shared" si="19"/>
        <v>3.2567943083721818</v>
      </c>
      <c r="H94" s="9" t="e">
        <f t="shared" si="12"/>
        <v>#DIV/0!</v>
      </c>
      <c r="I94" s="10">
        <f t="shared" si="13"/>
        <v>20.834964865692257</v>
      </c>
    </row>
    <row r="95" spans="1:9" ht="51.75" customHeight="1" x14ac:dyDescent="0.25">
      <c r="A95" s="3" t="s">
        <v>83</v>
      </c>
      <c r="B95" s="17">
        <v>58672.3</v>
      </c>
      <c r="C95" s="9">
        <f>B95/B89*100</f>
        <v>33.704158368293257</v>
      </c>
      <c r="D95" s="17">
        <v>291191</v>
      </c>
      <c r="E95" s="9">
        <f t="shared" ref="E95:G95" si="20">D95/D89*100</f>
        <v>40.779169490860816</v>
      </c>
      <c r="F95" s="17">
        <v>77931.100000000006</v>
      </c>
      <c r="G95" s="9">
        <f t="shared" si="20"/>
        <v>43.36332870753175</v>
      </c>
      <c r="H95" s="9">
        <f t="shared" si="12"/>
        <v>32.824348116572907</v>
      </c>
      <c r="I95" s="10">
        <f t="shared" si="13"/>
        <v>26.762880720901407</v>
      </c>
    </row>
    <row r="96" spans="1:9" ht="42" customHeight="1" x14ac:dyDescent="0.25">
      <c r="A96" s="3" t="s">
        <v>84</v>
      </c>
      <c r="B96" s="17">
        <v>1300.7</v>
      </c>
      <c r="C96" s="9">
        <f>B96/B89*100</f>
        <v>0.74718391454977973</v>
      </c>
      <c r="D96" s="17">
        <v>1425</v>
      </c>
      <c r="E96" s="9">
        <f t="shared" ref="E96:G96" si="21">D96/D89*100</f>
        <v>0.19956082613980741</v>
      </c>
      <c r="F96" s="17">
        <v>0</v>
      </c>
      <c r="G96" s="9">
        <f t="shared" si="21"/>
        <v>0</v>
      </c>
      <c r="H96" s="9">
        <f t="shared" si="12"/>
        <v>-100</v>
      </c>
      <c r="I96" s="10">
        <f t="shared" si="13"/>
        <v>0</v>
      </c>
    </row>
    <row r="97" spans="1:9" ht="15" customHeight="1" x14ac:dyDescent="0.25">
      <c r="A97" s="3" t="s">
        <v>85</v>
      </c>
      <c r="B97" s="17">
        <f>SUM(B98:B102)</f>
        <v>2247</v>
      </c>
      <c r="C97" s="9">
        <f>B97/B89*100</f>
        <v>1.2907836211219765</v>
      </c>
      <c r="D97" s="17">
        <f>SUM(D98:D102)</f>
        <v>4928.8</v>
      </c>
      <c r="E97" s="9">
        <f t="shared" ref="E97:G97" si="22">D97/D89*100</f>
        <v>0.69024238587921605</v>
      </c>
      <c r="F97" s="17">
        <f>SUM(F98:F102)</f>
        <v>1686.7</v>
      </c>
      <c r="G97" s="9">
        <f t="shared" si="22"/>
        <v>0.93853322397597105</v>
      </c>
      <c r="H97" s="9">
        <f t="shared" si="12"/>
        <v>-24.935469514908775</v>
      </c>
      <c r="I97" s="10">
        <f t="shared" si="13"/>
        <v>34.221311475409841</v>
      </c>
    </row>
    <row r="98" spans="1:9" ht="77.25" customHeight="1" x14ac:dyDescent="0.25">
      <c r="A98" s="3" t="s">
        <v>86</v>
      </c>
      <c r="B98" s="17">
        <v>0</v>
      </c>
      <c r="C98" s="9">
        <f>B98/B89*100</f>
        <v>0</v>
      </c>
      <c r="D98" s="17">
        <v>1450</v>
      </c>
      <c r="E98" s="9">
        <f t="shared" ref="E98:G98" si="23">D98/D89*100</f>
        <v>0.20306189326506721</v>
      </c>
      <c r="F98" s="17">
        <v>0</v>
      </c>
      <c r="G98" s="9">
        <f t="shared" si="23"/>
        <v>0</v>
      </c>
      <c r="H98" s="9" t="e">
        <f t="shared" si="12"/>
        <v>#DIV/0!</v>
      </c>
      <c r="I98" s="10">
        <f t="shared" si="13"/>
        <v>0</v>
      </c>
    </row>
    <row r="99" spans="1:9" ht="15" customHeight="1" x14ac:dyDescent="0.25">
      <c r="A99" s="3" t="s">
        <v>87</v>
      </c>
      <c r="B99" s="17">
        <v>1192.2</v>
      </c>
      <c r="C99" s="9">
        <f>B99/B89*100</f>
        <v>0.68485635652052534</v>
      </c>
      <c r="D99" s="17">
        <v>624.79999999999995</v>
      </c>
      <c r="E99" s="9">
        <f>D99/D89*100</f>
        <v>8.7498669594492401E-2</v>
      </c>
      <c r="F99" s="17">
        <v>610.70000000000005</v>
      </c>
      <c r="G99" s="9">
        <f>F99/F89*100</f>
        <v>0.33981279414366844</v>
      </c>
      <c r="H99" s="9">
        <f t="shared" si="12"/>
        <v>-48.775373259520215</v>
      </c>
      <c r="I99" s="10">
        <f t="shared" si="13"/>
        <v>97.743277848911674</v>
      </c>
    </row>
    <row r="100" spans="1:9" ht="26.25" customHeight="1" x14ac:dyDescent="0.25">
      <c r="A100" s="3" t="s">
        <v>88</v>
      </c>
      <c r="B100" s="17">
        <v>799.1</v>
      </c>
      <c r="C100" s="9">
        <f>B100/B89*100</f>
        <v>0.45904102876660946</v>
      </c>
      <c r="D100" s="17">
        <v>1618.8</v>
      </c>
      <c r="E100" s="9">
        <f>D100/D89*100</f>
        <v>0.22670109849482123</v>
      </c>
      <c r="F100" s="17">
        <v>1076</v>
      </c>
      <c r="G100" s="9">
        <f>F100/F89*100</f>
        <v>0.59872042983230267</v>
      </c>
      <c r="H100" s="9">
        <f t="shared" si="12"/>
        <v>34.651482918283051</v>
      </c>
      <c r="I100" s="10">
        <f t="shared" si="13"/>
        <v>66.468989374845563</v>
      </c>
    </row>
    <row r="101" spans="1:9" ht="15" customHeight="1" x14ac:dyDescent="0.25">
      <c r="A101" s="3" t="s">
        <v>89</v>
      </c>
      <c r="B101" s="17">
        <v>0</v>
      </c>
      <c r="C101" s="9">
        <f>B101/B89*100</f>
        <v>0</v>
      </c>
      <c r="D101" s="17">
        <v>100</v>
      </c>
      <c r="E101" s="9">
        <f>D101/D89*100</f>
        <v>1.4004268501039115E-2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25">
      <c r="A102" s="3" t="s">
        <v>90</v>
      </c>
      <c r="B102" s="17">
        <v>255.7</v>
      </c>
      <c r="C102" s="9">
        <f>B102/B89*100</f>
        <v>0.14688623583484173</v>
      </c>
      <c r="D102" s="17">
        <v>1135.2</v>
      </c>
      <c r="E102" s="9">
        <f>D102/D89*100</f>
        <v>0.15897645602379606</v>
      </c>
      <c r="F102" s="17">
        <v>0</v>
      </c>
      <c r="G102" s="9">
        <f>F102/F89*100</f>
        <v>0</v>
      </c>
      <c r="H102" s="9">
        <f t="shared" si="12"/>
        <v>-100</v>
      </c>
      <c r="I102" s="10">
        <f t="shared" si="13"/>
        <v>0</v>
      </c>
    </row>
    <row r="103" spans="1:9" ht="26.25" customHeight="1" x14ac:dyDescent="0.25">
      <c r="A103" s="3" t="s">
        <v>91</v>
      </c>
      <c r="B103" s="17">
        <f>B42-B89</f>
        <v>3510.7000000000116</v>
      </c>
      <c r="C103" s="9"/>
      <c r="D103" s="17">
        <f>D42-D89</f>
        <v>-33299</v>
      </c>
      <c r="E103" s="9"/>
      <c r="F103" s="17">
        <f>F42-F89</f>
        <v>6756.3999999999942</v>
      </c>
      <c r="G103" s="9"/>
      <c r="H103" s="9"/>
      <c r="I103" s="9"/>
    </row>
    <row r="104" spans="1:9" x14ac:dyDescent="0.25">
      <c r="A104" s="23" t="s">
        <v>92</v>
      </c>
      <c r="B104" s="24"/>
      <c r="C104" s="24"/>
      <c r="D104" s="24"/>
      <c r="E104" s="24"/>
      <c r="F104" s="24"/>
      <c r="G104" s="24"/>
      <c r="H104" s="24"/>
      <c r="I104" s="25"/>
    </row>
    <row r="105" spans="1:9" ht="64.5" customHeight="1" x14ac:dyDescent="0.25">
      <c r="A105" s="3" t="s">
        <v>93</v>
      </c>
      <c r="B105" s="7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7"/>
      <c r="C106" s="8"/>
      <c r="D106" s="8">
        <v>23155</v>
      </c>
      <c r="E106" s="8"/>
      <c r="F106" s="8"/>
      <c r="G106" s="8"/>
      <c r="H106" s="8"/>
      <c r="I106" s="8"/>
    </row>
    <row r="107" spans="1:9" ht="39" customHeight="1" x14ac:dyDescent="0.25">
      <c r="A107" s="3" t="s">
        <v>95</v>
      </c>
      <c r="B107" s="7">
        <v>-2525</v>
      </c>
      <c r="C107" s="8"/>
      <c r="D107" s="8">
        <v>-8900</v>
      </c>
      <c r="E107" s="8"/>
      <c r="F107" s="8">
        <v>-2791</v>
      </c>
      <c r="G107" s="8"/>
      <c r="H107" s="8"/>
      <c r="I107" s="8"/>
    </row>
    <row r="108" spans="1:9" ht="39" customHeight="1" x14ac:dyDescent="0.25">
      <c r="A108" s="3" t="s">
        <v>96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97</v>
      </c>
      <c r="B109" s="7"/>
      <c r="C109" s="8"/>
      <c r="D109" s="8"/>
      <c r="E109" s="8"/>
      <c r="F109" s="8"/>
      <c r="G109" s="8"/>
      <c r="H109" s="8"/>
      <c r="I109" s="8"/>
    </row>
    <row r="110" spans="1:9" ht="51.75" customHeight="1" x14ac:dyDescent="0.25">
      <c r="A110" s="3" t="s">
        <v>98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99</v>
      </c>
      <c r="B111" s="7"/>
      <c r="C111" s="8"/>
      <c r="D111" s="8"/>
      <c r="E111" s="8"/>
      <c r="F111" s="8"/>
      <c r="G111" s="8"/>
      <c r="H111" s="8"/>
      <c r="I111" s="8"/>
    </row>
    <row r="112" spans="1:9" ht="39" customHeight="1" x14ac:dyDescent="0.25">
      <c r="A112" s="3" t="s">
        <v>100</v>
      </c>
      <c r="B112" s="7">
        <v>-985</v>
      </c>
      <c r="C112" s="8"/>
      <c r="D112" s="8">
        <v>19043</v>
      </c>
      <c r="E112" s="8"/>
      <c r="F112" s="8">
        <v>-3966</v>
      </c>
      <c r="G112" s="8"/>
      <c r="H112" s="8"/>
      <c r="I112" s="8"/>
    </row>
    <row r="113" spans="1:9" ht="39" customHeight="1" x14ac:dyDescent="0.25">
      <c r="A113" s="3" t="s">
        <v>101</v>
      </c>
      <c r="B113" s="7">
        <f>SUM(B105:B112)</f>
        <v>-3510</v>
      </c>
      <c r="C113" s="7"/>
      <c r="D113" s="7">
        <f t="shared" ref="D113:F113" si="24">SUM(D105:D112)</f>
        <v>33298</v>
      </c>
      <c r="E113" s="7"/>
      <c r="F113" s="7">
        <f t="shared" si="24"/>
        <v>-6757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2024-03-05T14:00:19Z</dcterms:modified>
</cp:coreProperties>
</file>